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4 к пояснит РМР2020-2022" sheetId="2" r:id="rId1"/>
  </sheets>
  <definedNames>
    <definedName name="_xlnm.Print_Area" localSheetId="0">'Табл4 к пояснит РМР2020-2022'!$A$1:$T$20</definedName>
  </definedNames>
  <calcPr calcId="124519"/>
</workbook>
</file>

<file path=xl/calcChain.xml><?xml version="1.0" encoding="utf-8"?>
<calcChain xmlns="http://schemas.openxmlformats.org/spreadsheetml/2006/main">
  <c r="M19" i="2"/>
  <c r="Q18"/>
  <c r="T18"/>
  <c r="K19"/>
  <c r="P18"/>
  <c r="S18"/>
  <c r="O18"/>
  <c r="R18"/>
  <c r="H19" l="1"/>
  <c r="E19" l="1"/>
  <c r="C19"/>
  <c r="T7" l="1"/>
  <c r="T8"/>
  <c r="T9"/>
  <c r="T10"/>
  <c r="T11"/>
  <c r="T12"/>
  <c r="T13"/>
  <c r="T14"/>
  <c r="T15"/>
  <c r="T16"/>
  <c r="T17"/>
  <c r="T6"/>
  <c r="S7"/>
  <c r="S8"/>
  <c r="S9"/>
  <c r="S10"/>
  <c r="S11"/>
  <c r="S12"/>
  <c r="S13"/>
  <c r="S14"/>
  <c r="S15"/>
  <c r="S16"/>
  <c r="S17"/>
  <c r="S6"/>
  <c r="R7"/>
  <c r="R8"/>
  <c r="R9"/>
  <c r="R10"/>
  <c r="R11"/>
  <c r="R12"/>
  <c r="R13"/>
  <c r="R14"/>
  <c r="R15"/>
  <c r="R16"/>
  <c r="R17"/>
  <c r="R6"/>
  <c r="Q7"/>
  <c r="Q8"/>
  <c r="Q9"/>
  <c r="Q10"/>
  <c r="Q11"/>
  <c r="Q12"/>
  <c r="Q13"/>
  <c r="Q14"/>
  <c r="Q15"/>
  <c r="Q16"/>
  <c r="Q17"/>
  <c r="Q6"/>
  <c r="P7"/>
  <c r="P8"/>
  <c r="P9"/>
  <c r="P10"/>
  <c r="P11"/>
  <c r="P12"/>
  <c r="P13"/>
  <c r="P14"/>
  <c r="P15"/>
  <c r="P16"/>
  <c r="P17"/>
  <c r="P6"/>
  <c r="O7"/>
  <c r="O8"/>
  <c r="O9"/>
  <c r="O10"/>
  <c r="O11"/>
  <c r="O12"/>
  <c r="O13"/>
  <c r="O14"/>
  <c r="O15"/>
  <c r="O16"/>
  <c r="O17"/>
  <c r="O6"/>
  <c r="N7"/>
  <c r="N8"/>
  <c r="N9"/>
  <c r="N10"/>
  <c r="N11"/>
  <c r="N12"/>
  <c r="N13"/>
  <c r="N14"/>
  <c r="N15"/>
  <c r="N16"/>
  <c r="N17"/>
  <c r="N6"/>
  <c r="L7"/>
  <c r="L8"/>
  <c r="L9"/>
  <c r="L10"/>
  <c r="L11"/>
  <c r="L12"/>
  <c r="L13"/>
  <c r="L14"/>
  <c r="L15"/>
  <c r="L16"/>
  <c r="L17"/>
  <c r="L6"/>
  <c r="N19"/>
  <c r="L19"/>
  <c r="J7"/>
  <c r="J8"/>
  <c r="J9"/>
  <c r="J10"/>
  <c r="J11"/>
  <c r="J12"/>
  <c r="J13"/>
  <c r="J14"/>
  <c r="J15"/>
  <c r="J16"/>
  <c r="J17"/>
  <c r="J6"/>
  <c r="G19"/>
  <c r="F19"/>
  <c r="D19"/>
  <c r="R20"/>
  <c r="I19"/>
  <c r="R19" s="1"/>
  <c r="T19" l="1"/>
  <c r="Q19"/>
  <c r="P19"/>
  <c r="O19"/>
  <c r="S19"/>
  <c r="J19"/>
</calcChain>
</file>

<file path=xl/sharedStrings.xml><?xml version="1.0" encoding="utf-8"?>
<sst xmlns="http://schemas.openxmlformats.org/spreadsheetml/2006/main" count="48" uniqueCount="48">
  <si>
    <t>Код</t>
  </si>
  <si>
    <t>Разделы</t>
  </si>
  <si>
    <t>ОБЩЕГОСУДАРСТВЕННЫЕ ВОПРОСЫ</t>
  </si>
  <si>
    <t>НАЦИОНАЛЬНАЯ ОБОРОНА</t>
  </si>
  <si>
    <t>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</si>
  <si>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</si>
  <si>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</si>
  <si>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</si>
  <si>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</si>
  <si>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</si>
  <si>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</si>
  <si>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</si>
  <si>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</si>
  <si>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 xml:space="preserve">МЕЖБЮДЖЕТНЫЕ ТРАНСФЕРТЫ </t>
  </si>
  <si>
    <t>ИТОГО РАСХОДОВ</t>
  </si>
  <si>
    <t>РЕЗУЛЬТАТ ИСПОЛНЕНИЯ (ПРОФИЦИТ+, Дефицит-)</t>
  </si>
  <si>
    <t>Х</t>
  </si>
  <si>
    <t>0100</t>
  </si>
  <si>
    <t>0200</t>
  </si>
  <si>
    <t>0300</t>
  </si>
  <si>
    <t>0400</t>
  </si>
  <si>
    <t>0500</t>
  </si>
  <si>
    <t>0700</t>
  </si>
  <si>
    <t>0800</t>
  </si>
  <si>
    <t xml:space="preserve">Удельный вес в
общей сумме
расходов, на 2020 год, %
</t>
  </si>
  <si>
    <t>Динамика  2020 года к 2019 году,  %</t>
  </si>
  <si>
    <t xml:space="preserve">Отклонение 2020 года от 2019 год, тыс. рублей
</t>
  </si>
  <si>
    <t>Бюджет  на 2020 год,         тыс. рублей</t>
  </si>
  <si>
    <t>2017 год Отчёт</t>
  </si>
  <si>
    <t xml:space="preserve">Удельный вес в
общей сумме
расходов, на 2021 год, %
</t>
  </si>
  <si>
    <t>Динамика  2021 года к 2020 году,  %</t>
  </si>
  <si>
    <t xml:space="preserve">Отклонение 2021 года от 2020 год, тыс. рублей
</t>
  </si>
  <si>
    <t>Бюджет  на 2021 год,         тыс. рублей</t>
  </si>
  <si>
    <t>2018 год Отчёт</t>
  </si>
  <si>
    <t>Уточненный бюджет на 01.10.2019 года, тыс. рублей</t>
  </si>
  <si>
    <t>Исполнение на 01.10.2019 года, тыс. рублей</t>
  </si>
  <si>
    <t>"УСЛОВНЫЕ" РАСХОДЫ</t>
  </si>
  <si>
    <t>Бюджет  на 2022 год,         тыс. рублей</t>
  </si>
  <si>
    <t xml:space="preserve">Удельный вес в
общей сумме
расходов, на 2022 год, %
</t>
  </si>
  <si>
    <t>Динамика  2022 года к 2021 году,  %</t>
  </si>
  <si>
    <t xml:space="preserve">Отклонение 2022 года от 2021 год, тыс. рублей
</t>
  </si>
  <si>
    <t>2019 год Оценка</t>
  </si>
  <si>
    <t>Таблица № 4</t>
  </si>
  <si>
    <t>Общий объём, структура расходов районного бюджета представлены в таблице № 4:</t>
  </si>
  <si>
    <t>Первоначальный бюджет на 2019 год, тыс. рублей</t>
  </si>
  <si>
    <t>Первоначальный бюджет   на 2020 год, тыс. рублей</t>
  </si>
  <si>
    <t>Бюджет  на 2022 (Прогнозно) год, тыс. рублей</t>
  </si>
  <si>
    <t>Бюджет  на 2021 год (Прогнозно), тыс. рублей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</si>
</sst>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 applyFill="1"/>
    <xf numFmtId="2" fontId="3" fillId="0" borderId="0" xfId="0" applyNumberFormat="1" applyFont="1" applyFill="1" applyAlignment="1">
      <alignment horizontal="center"/>
    </xf>
    <xf numFmtId="2" fontId="1" fillId="0" borderId="3" xfId="0" applyNumberFormat="1" applyFont="1" applyFill="1" applyBorder="1" applyAlignment="1">
      <alignment horizontal="center" wrapText="1"/>
    </xf>
    <xf numFmtId="2" fontId="3" fillId="0" borderId="0" xfId="0" applyNumberFormat="1" applyFont="1" applyFill="1"/>
    <xf numFmtId="2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/>
    <xf numFmtId="2" fontId="5" fillId="0" borderId="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" fontId="7" fillId="0" borderId="4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2" fontId="9" fillId="0" borderId="0" xfId="0" applyNumberFormat="1" applyFont="1" applyFill="1"/>
    <xf numFmtId="2" fontId="7" fillId="0" borderId="0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left" wrapText="1"/>
    </xf>
    <xf numFmtId="164" fontId="10" fillId="0" borderId="2" xfId="0" applyNumberFormat="1" applyFont="1" applyFill="1" applyBorder="1" applyAlignment="1">
      <alignment horizontal="left" wrapText="1"/>
    </xf>
    <xf numFmtId="165" fontId="8" fillId="0" borderId="2" xfId="0" applyNumberFormat="1" applyFont="1" applyFill="1" applyBorder="1" applyAlignment="1">
      <alignment horizontal="left" wrapText="1"/>
    </xf>
    <xf numFmtId="165" fontId="7" fillId="0" borderId="2" xfId="0" applyNumberFormat="1" applyFont="1" applyFill="1" applyBorder="1" applyAlignment="1">
      <alignment horizontal="left" wrapText="1"/>
    </xf>
    <xf numFmtId="2" fontId="11" fillId="0" borderId="0" xfId="0" applyNumberFormat="1" applyFont="1" applyFill="1"/>
    <xf numFmtId="49" fontId="7" fillId="0" borderId="7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1" fontId="7" fillId="0" borderId="8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left"/>
    </xf>
    <xf numFmtId="164" fontId="7" fillId="0" borderId="9" xfId="0" applyNumberFormat="1" applyFont="1" applyFill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left"/>
    </xf>
    <xf numFmtId="164" fontId="8" fillId="0" borderId="9" xfId="0" applyNumberFormat="1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center" wrapText="1"/>
    </xf>
    <xf numFmtId="2" fontId="12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0"/>
  <sheetViews>
    <sheetView tabSelected="1" view="pageBreakPreview" topLeftCell="F9" zoomScaleSheetLayoutView="100" workbookViewId="0">
      <selection activeCell="D8" sqref="D8"/>
    </sheetView>
  </sheetViews>
  <sheetFormatPr defaultRowHeight="15"/>
  <cols>
    <col min="1" max="1" width="8.42578125" style="1" customWidth="1"/>
    <col min="2" max="2" width="19.42578125" style="1" customWidth="1"/>
    <col min="3" max="3" width="10.28515625" style="1" customWidth="1"/>
    <col min="4" max="4" width="9.85546875" style="12" customWidth="1"/>
    <col min="5" max="5" width="10.5703125" style="1" customWidth="1"/>
    <col min="6" max="7" width="11.140625" style="12" customWidth="1"/>
    <col min="8" max="8" width="11.7109375" style="12" customWidth="1"/>
    <col min="9" max="9" width="10.42578125" style="18" customWidth="1"/>
    <col min="10" max="10" width="8.140625" style="18" customWidth="1"/>
    <col min="11" max="11" width="12.28515625" style="18" customWidth="1"/>
    <col min="12" max="12" width="8.85546875" style="18" customWidth="1"/>
    <col min="13" max="13" width="10.7109375" style="18" customWidth="1"/>
    <col min="14" max="14" width="9" style="18" customWidth="1"/>
    <col min="15" max="15" width="11.5703125" style="18" customWidth="1"/>
    <col min="16" max="16" width="9.5703125" style="18" customWidth="1"/>
    <col min="17" max="17" width="8.85546875" style="18" customWidth="1"/>
    <col min="18" max="18" width="11.28515625" style="18" customWidth="1"/>
    <col min="19" max="19" width="12.85546875" style="18" customWidth="1"/>
    <col min="20" max="20" width="9" style="18" customWidth="1"/>
    <col min="21" max="21" width="11.5703125" style="1" customWidth="1"/>
    <col min="22" max="22" width="11.42578125" style="1" customWidth="1"/>
    <col min="23" max="23" width="10.5703125" style="1" customWidth="1"/>
    <col min="24" max="16384" width="9.140625" style="1"/>
  </cols>
  <sheetData>
    <row r="1" spans="1:23">
      <c r="Q1" s="31" t="s">
        <v>42</v>
      </c>
    </row>
    <row r="2" spans="1:23" ht="15.75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19"/>
    </row>
    <row r="3" spans="1:23" ht="16.5" thickBot="1">
      <c r="A3" s="46"/>
      <c r="B3" s="46"/>
      <c r="C3" s="46"/>
      <c r="D3" s="13"/>
      <c r="E3" s="46"/>
      <c r="F3" s="13"/>
      <c r="G3" s="13"/>
      <c r="H3" s="13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3" s="2" customFormat="1" ht="165" customHeight="1" thickBot="1">
      <c r="A4" s="25" t="s">
        <v>0</v>
      </c>
      <c r="B4" s="10" t="s">
        <v>1</v>
      </c>
      <c r="C4" s="10" t="s">
        <v>28</v>
      </c>
      <c r="D4" s="15" t="s">
        <v>33</v>
      </c>
      <c r="E4" s="10" t="s">
        <v>44</v>
      </c>
      <c r="F4" s="15" t="s">
        <v>34</v>
      </c>
      <c r="G4" s="15" t="s">
        <v>35</v>
      </c>
      <c r="H4" s="15" t="s">
        <v>41</v>
      </c>
      <c r="I4" s="15" t="s">
        <v>45</v>
      </c>
      <c r="J4" s="15" t="s">
        <v>24</v>
      </c>
      <c r="K4" s="15" t="s">
        <v>47</v>
      </c>
      <c r="L4" s="15" t="s">
        <v>29</v>
      </c>
      <c r="M4" s="15" t="s">
        <v>46</v>
      </c>
      <c r="N4" s="15" t="s">
        <v>38</v>
      </c>
      <c r="O4" s="15" t="s">
        <v>25</v>
      </c>
      <c r="P4" s="15" t="s">
        <v>30</v>
      </c>
      <c r="Q4" s="15" t="s">
        <v>39</v>
      </c>
      <c r="R4" s="32" t="s">
        <v>26</v>
      </c>
      <c r="S4" s="33" t="s">
        <v>31</v>
      </c>
      <c r="T4" s="33" t="s">
        <v>40</v>
      </c>
      <c r="U4" s="11" t="s">
        <v>27</v>
      </c>
      <c r="V4" s="3" t="s">
        <v>32</v>
      </c>
      <c r="W4" s="3" t="s">
        <v>37</v>
      </c>
    </row>
    <row r="5" spans="1:23" s="4" customFormat="1" ht="15.75">
      <c r="A5" s="9">
        <v>1</v>
      </c>
      <c r="B5" s="9">
        <v>2</v>
      </c>
      <c r="C5" s="9">
        <v>3</v>
      </c>
      <c r="D5" s="16">
        <v>4</v>
      </c>
      <c r="E5" s="9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34">
        <v>18</v>
      </c>
      <c r="S5" s="35">
        <v>19</v>
      </c>
      <c r="T5" s="36">
        <v>20</v>
      </c>
    </row>
    <row r="6" spans="1:23" s="2" customFormat="1" ht="48" thickBot="1">
      <c r="A6" s="5" t="s">
        <v>17</v>
      </c>
      <c r="B6" s="20" t="s">
        <v>2</v>
      </c>
      <c r="C6" s="26">
        <v>47963.4</v>
      </c>
      <c r="D6" s="26">
        <v>49793.2</v>
      </c>
      <c r="E6" s="26">
        <v>56102.5</v>
      </c>
      <c r="F6" s="26">
        <v>59743.4</v>
      </c>
      <c r="G6" s="26">
        <v>42007.9</v>
      </c>
      <c r="H6" s="26">
        <v>56602.5</v>
      </c>
      <c r="I6" s="26">
        <v>56485.2</v>
      </c>
      <c r="J6" s="29">
        <f>I6/U6</f>
        <v>5.6783689140335082E-2</v>
      </c>
      <c r="K6" s="26">
        <v>50675.8</v>
      </c>
      <c r="L6" s="29">
        <f>K6/V6</f>
        <v>6.5410790706199512E-2</v>
      </c>
      <c r="M6" s="26">
        <v>48384.800000000003</v>
      </c>
      <c r="N6" s="29">
        <f>M6/W6</f>
        <v>6.1786399886910696E-2</v>
      </c>
      <c r="O6" s="29">
        <f>I6/E6</f>
        <v>1.0068214428947015</v>
      </c>
      <c r="P6" s="29">
        <f>K6/I6</f>
        <v>0.89715182029983087</v>
      </c>
      <c r="Q6" s="29">
        <f>M6/K6</f>
        <v>0.9547910442459715</v>
      </c>
      <c r="R6" s="37">
        <f>I6-E6</f>
        <v>382.69999999999709</v>
      </c>
      <c r="S6" s="38">
        <f>K6-I6</f>
        <v>-5809.3999999999942</v>
      </c>
      <c r="T6" s="39">
        <f>M6-K6</f>
        <v>-2291</v>
      </c>
      <c r="U6" s="21">
        <v>994743.4</v>
      </c>
      <c r="V6" s="22">
        <v>774731.5</v>
      </c>
      <c r="W6" s="22">
        <v>783097.9</v>
      </c>
    </row>
    <row r="7" spans="1:23" s="2" customFormat="1" ht="32.25" hidden="1" thickBot="1">
      <c r="A7" s="5" t="s">
        <v>18</v>
      </c>
      <c r="B7" s="20" t="s">
        <v>3</v>
      </c>
      <c r="C7" s="26">
        <v>0</v>
      </c>
      <c r="D7" s="26">
        <v>0</v>
      </c>
      <c r="E7" s="26">
        <v>0</v>
      </c>
      <c r="F7" s="28">
        <v>0</v>
      </c>
      <c r="G7" s="28">
        <v>0</v>
      </c>
      <c r="H7" s="26">
        <v>0</v>
      </c>
      <c r="I7" s="26">
        <v>0</v>
      </c>
      <c r="J7" s="29">
        <f t="shared" ref="J7:J19" si="0">I7/U7</f>
        <v>0</v>
      </c>
      <c r="K7" s="26">
        <v>0</v>
      </c>
      <c r="L7" s="29">
        <f t="shared" ref="L7:L19" si="1">K7/V7</f>
        <v>0</v>
      </c>
      <c r="M7" s="26">
        <v>0</v>
      </c>
      <c r="N7" s="29">
        <f t="shared" ref="N7:N19" si="2">M7/W7</f>
        <v>0</v>
      </c>
      <c r="O7" s="29" t="e">
        <f t="shared" ref="O7:O19" si="3">I7/E7</f>
        <v>#DIV/0!</v>
      </c>
      <c r="P7" s="29" t="e">
        <f t="shared" ref="P7:P19" si="4">K7/I7</f>
        <v>#DIV/0!</v>
      </c>
      <c r="Q7" s="29" t="e">
        <f t="shared" ref="Q7:Q19" si="5">M7/K7</f>
        <v>#DIV/0!</v>
      </c>
      <c r="R7" s="37">
        <f t="shared" ref="R7:R19" si="6">I7-E7</f>
        <v>0</v>
      </c>
      <c r="S7" s="38">
        <f t="shared" ref="S7:S19" si="7">K7-I7</f>
        <v>0</v>
      </c>
      <c r="T7" s="39">
        <f t="shared" ref="T7:T19" si="8">M7-K7</f>
        <v>0</v>
      </c>
      <c r="U7" s="21">
        <v>680092.4</v>
      </c>
      <c r="V7" s="22">
        <v>625407.19999999995</v>
      </c>
      <c r="W7" s="22">
        <v>642540.6</v>
      </c>
    </row>
    <row r="8" spans="1:23" s="2" customFormat="1" ht="48" thickBot="1">
      <c r="A8" s="5" t="s">
        <v>19</v>
      </c>
      <c r="B8" s="20" t="s">
        <v>4</v>
      </c>
      <c r="C8" s="26">
        <v>349</v>
      </c>
      <c r="D8" s="26">
        <v>0</v>
      </c>
      <c r="E8" s="26">
        <v>0</v>
      </c>
      <c r="F8" s="26">
        <v>100</v>
      </c>
      <c r="G8" s="26">
        <v>0</v>
      </c>
      <c r="H8" s="26">
        <v>0</v>
      </c>
      <c r="I8" s="26">
        <v>100</v>
      </c>
      <c r="J8" s="29">
        <f t="shared" si="0"/>
        <v>1.0052843778606624E-4</v>
      </c>
      <c r="K8" s="26">
        <v>20</v>
      </c>
      <c r="L8" s="29">
        <f t="shared" si="1"/>
        <v>2.5815395398276694E-5</v>
      </c>
      <c r="M8" s="26">
        <v>20</v>
      </c>
      <c r="N8" s="29">
        <f t="shared" si="2"/>
        <v>2.5539590899171099E-5</v>
      </c>
      <c r="O8" s="29" t="e">
        <f t="shared" si="3"/>
        <v>#DIV/0!</v>
      </c>
      <c r="P8" s="29">
        <f t="shared" si="4"/>
        <v>0.2</v>
      </c>
      <c r="Q8" s="29">
        <f t="shared" si="5"/>
        <v>1</v>
      </c>
      <c r="R8" s="37">
        <f t="shared" si="6"/>
        <v>100</v>
      </c>
      <c r="S8" s="38">
        <f t="shared" si="7"/>
        <v>-80</v>
      </c>
      <c r="T8" s="39">
        <f t="shared" si="8"/>
        <v>0</v>
      </c>
      <c r="U8" s="21">
        <v>994743.4</v>
      </c>
      <c r="V8" s="22">
        <v>774731.5</v>
      </c>
      <c r="W8" s="22">
        <v>783097.9</v>
      </c>
    </row>
    <row r="9" spans="1:23" s="2" customFormat="1" ht="32.25" thickBot="1">
      <c r="A9" s="5" t="s">
        <v>20</v>
      </c>
      <c r="B9" s="20" t="s">
        <v>5</v>
      </c>
      <c r="C9" s="26">
        <v>37832.300000000003</v>
      </c>
      <c r="D9" s="26">
        <v>29620.5</v>
      </c>
      <c r="E9" s="26">
        <v>31826.5</v>
      </c>
      <c r="F9" s="26">
        <v>56939.5</v>
      </c>
      <c r="G9" s="26">
        <v>9731.7999999999993</v>
      </c>
      <c r="H9" s="26">
        <v>29846.5</v>
      </c>
      <c r="I9" s="26">
        <v>235249.9</v>
      </c>
      <c r="J9" s="29">
        <f t="shared" si="0"/>
        <v>0.23649304936328303</v>
      </c>
      <c r="K9" s="26">
        <v>17751.5</v>
      </c>
      <c r="L9" s="29">
        <f t="shared" si="1"/>
        <v>2.2913099570625435E-2</v>
      </c>
      <c r="M9" s="26">
        <v>13627.4</v>
      </c>
      <c r="N9" s="29">
        <f t="shared" si="2"/>
        <v>1.7401911050968211E-2</v>
      </c>
      <c r="O9" s="29">
        <f t="shared" si="3"/>
        <v>7.3916359009001926</v>
      </c>
      <c r="P9" s="29">
        <f t="shared" si="4"/>
        <v>7.5458055455071393E-2</v>
      </c>
      <c r="Q9" s="29">
        <f t="shared" si="5"/>
        <v>0.76767597104470042</v>
      </c>
      <c r="R9" s="37">
        <f t="shared" si="6"/>
        <v>203423.4</v>
      </c>
      <c r="S9" s="38">
        <f t="shared" si="7"/>
        <v>-217498.4</v>
      </c>
      <c r="T9" s="39">
        <f t="shared" si="8"/>
        <v>-4124.1000000000004</v>
      </c>
      <c r="U9" s="21">
        <v>994743.4</v>
      </c>
      <c r="V9" s="22">
        <v>774731.5</v>
      </c>
      <c r="W9" s="22">
        <v>783097.9</v>
      </c>
    </row>
    <row r="10" spans="1:23" s="2" customFormat="1" ht="48" thickBot="1">
      <c r="A10" s="5" t="s">
        <v>21</v>
      </c>
      <c r="B10" s="20" t="s">
        <v>6</v>
      </c>
      <c r="C10" s="26">
        <v>5439.1</v>
      </c>
      <c r="D10" s="26">
        <v>1557.3</v>
      </c>
      <c r="E10" s="26">
        <v>3600</v>
      </c>
      <c r="F10" s="26">
        <v>9453.7000000000007</v>
      </c>
      <c r="G10" s="26">
        <v>4730.2</v>
      </c>
      <c r="H10" s="26">
        <v>3600</v>
      </c>
      <c r="I10" s="26">
        <v>4810</v>
      </c>
      <c r="J10" s="29">
        <f t="shared" si="0"/>
        <v>4.8354178575097861E-3</v>
      </c>
      <c r="K10" s="26">
        <v>3910</v>
      </c>
      <c r="L10" s="29">
        <f t="shared" si="1"/>
        <v>5.0469098003630931E-3</v>
      </c>
      <c r="M10" s="26">
        <v>3910</v>
      </c>
      <c r="N10" s="29">
        <f t="shared" si="2"/>
        <v>4.9929900207879496E-3</v>
      </c>
      <c r="O10" s="29">
        <f t="shared" si="3"/>
        <v>1.336111111111111</v>
      </c>
      <c r="P10" s="29">
        <f t="shared" si="4"/>
        <v>0.81288981288981288</v>
      </c>
      <c r="Q10" s="29">
        <f t="shared" si="5"/>
        <v>1</v>
      </c>
      <c r="R10" s="37">
        <f t="shared" si="6"/>
        <v>1210</v>
      </c>
      <c r="S10" s="38">
        <f t="shared" si="7"/>
        <v>-900</v>
      </c>
      <c r="T10" s="39">
        <f t="shared" si="8"/>
        <v>0</v>
      </c>
      <c r="U10" s="21">
        <v>994743.4</v>
      </c>
      <c r="V10" s="22">
        <v>774731.5</v>
      </c>
      <c r="W10" s="22">
        <v>783097.9</v>
      </c>
    </row>
    <row r="11" spans="1:23" s="2" customFormat="1" ht="16.5" thickBot="1">
      <c r="A11" s="5" t="s">
        <v>22</v>
      </c>
      <c r="B11" s="20" t="s">
        <v>7</v>
      </c>
      <c r="C11" s="26">
        <v>482417</v>
      </c>
      <c r="D11" s="26">
        <v>533990.40000000002</v>
      </c>
      <c r="E11" s="26">
        <v>506465.2</v>
      </c>
      <c r="F11" s="26">
        <v>532682</v>
      </c>
      <c r="G11" s="26">
        <v>372151.1</v>
      </c>
      <c r="H11" s="26">
        <v>506465.2</v>
      </c>
      <c r="I11" s="26">
        <v>553742.30000000005</v>
      </c>
      <c r="J11" s="29">
        <f t="shared" si="0"/>
        <v>0.55666848355063225</v>
      </c>
      <c r="K11" s="26">
        <v>565983.1</v>
      </c>
      <c r="L11" s="29">
        <f t="shared" si="1"/>
        <v>0.73055387576211883</v>
      </c>
      <c r="M11" s="26">
        <v>583032.4</v>
      </c>
      <c r="N11" s="29">
        <f t="shared" si="2"/>
        <v>0.74452044884809421</v>
      </c>
      <c r="O11" s="29">
        <f t="shared" si="3"/>
        <v>1.09334718357747</v>
      </c>
      <c r="P11" s="29">
        <f t="shared" si="4"/>
        <v>1.022105589549507</v>
      </c>
      <c r="Q11" s="29">
        <f t="shared" si="5"/>
        <v>1.0301233376049568</v>
      </c>
      <c r="R11" s="37">
        <f t="shared" si="6"/>
        <v>47277.100000000035</v>
      </c>
      <c r="S11" s="38">
        <f t="shared" si="7"/>
        <v>12240.79999999993</v>
      </c>
      <c r="T11" s="39">
        <f t="shared" si="8"/>
        <v>17049.300000000047</v>
      </c>
      <c r="U11" s="21">
        <v>994743.4</v>
      </c>
      <c r="V11" s="22">
        <v>774731.5</v>
      </c>
      <c r="W11" s="22">
        <v>783097.9</v>
      </c>
    </row>
    <row r="12" spans="1:23" s="2" customFormat="1" ht="48" thickBot="1">
      <c r="A12" s="5" t="s">
        <v>23</v>
      </c>
      <c r="B12" s="20" t="s">
        <v>8</v>
      </c>
      <c r="C12" s="26">
        <v>93562.4</v>
      </c>
      <c r="D12" s="26">
        <v>93672.5</v>
      </c>
      <c r="E12" s="26">
        <v>90445.7</v>
      </c>
      <c r="F12" s="26">
        <v>98661.8</v>
      </c>
      <c r="G12" s="26">
        <v>76896.2</v>
      </c>
      <c r="H12" s="26">
        <v>90445.7</v>
      </c>
      <c r="I12" s="26">
        <v>115842.6</v>
      </c>
      <c r="J12" s="29">
        <f t="shared" si="0"/>
        <v>0.11645475607076157</v>
      </c>
      <c r="K12" s="26">
        <v>101032.8</v>
      </c>
      <c r="L12" s="29">
        <f t="shared" si="1"/>
        <v>0.13041008400975049</v>
      </c>
      <c r="M12" s="26">
        <v>93168.3</v>
      </c>
      <c r="N12" s="29">
        <f t="shared" si="2"/>
        <v>0.11897401333856214</v>
      </c>
      <c r="O12" s="29">
        <f t="shared" si="3"/>
        <v>1.2807972076063319</v>
      </c>
      <c r="P12" s="29">
        <f t="shared" si="4"/>
        <v>0.87215583904366789</v>
      </c>
      <c r="Q12" s="29">
        <f t="shared" si="5"/>
        <v>0.92215894244245433</v>
      </c>
      <c r="R12" s="37">
        <f t="shared" si="6"/>
        <v>25396.900000000009</v>
      </c>
      <c r="S12" s="38">
        <f t="shared" si="7"/>
        <v>-14809.800000000003</v>
      </c>
      <c r="T12" s="39">
        <f t="shared" si="8"/>
        <v>-7864.5</v>
      </c>
      <c r="U12" s="21">
        <v>994743.4</v>
      </c>
      <c r="V12" s="22">
        <v>774731.5</v>
      </c>
      <c r="W12" s="22">
        <v>783097.9</v>
      </c>
    </row>
    <row r="13" spans="1:23" s="2" customFormat="1" ht="32.25" thickBot="1">
      <c r="A13" s="6">
        <v>1000</v>
      </c>
      <c r="B13" s="20" t="s">
        <v>9</v>
      </c>
      <c r="C13" s="26">
        <v>22429.9</v>
      </c>
      <c r="D13" s="26">
        <v>22961.8</v>
      </c>
      <c r="E13" s="26">
        <v>23239</v>
      </c>
      <c r="F13" s="26">
        <v>24609.4</v>
      </c>
      <c r="G13" s="26">
        <v>15721.4</v>
      </c>
      <c r="H13" s="26">
        <v>23239</v>
      </c>
      <c r="I13" s="26">
        <v>23614.6</v>
      </c>
      <c r="J13" s="29">
        <f t="shared" si="0"/>
        <v>2.3739388469428396E-2</v>
      </c>
      <c r="K13" s="26">
        <v>23882.6</v>
      </c>
      <c r="L13" s="29">
        <f t="shared" si="1"/>
        <v>3.0826938106944146E-2</v>
      </c>
      <c r="M13" s="26">
        <v>24402.6</v>
      </c>
      <c r="N13" s="29">
        <f t="shared" si="2"/>
        <v>3.116162104380563E-2</v>
      </c>
      <c r="O13" s="29">
        <f t="shared" si="3"/>
        <v>1.0161624854769997</v>
      </c>
      <c r="P13" s="29">
        <f t="shared" si="4"/>
        <v>1.0113489112667586</v>
      </c>
      <c r="Q13" s="29">
        <f t="shared" si="5"/>
        <v>1.0217731737750497</v>
      </c>
      <c r="R13" s="37">
        <f t="shared" si="6"/>
        <v>375.59999999999854</v>
      </c>
      <c r="S13" s="38">
        <f t="shared" si="7"/>
        <v>268</v>
      </c>
      <c r="T13" s="39">
        <f t="shared" si="8"/>
        <v>520</v>
      </c>
      <c r="U13" s="21">
        <v>994743.4</v>
      </c>
      <c r="V13" s="22">
        <v>774731.5</v>
      </c>
      <c r="W13" s="22">
        <v>783097.9</v>
      </c>
    </row>
    <row r="14" spans="1:23" s="2" customFormat="1" ht="48" thickBot="1">
      <c r="A14" s="6">
        <v>1100</v>
      </c>
      <c r="B14" s="20" t="s">
        <v>10</v>
      </c>
      <c r="C14" s="26">
        <v>818.4</v>
      </c>
      <c r="D14" s="26">
        <v>4084.7</v>
      </c>
      <c r="E14" s="26">
        <v>750</v>
      </c>
      <c r="F14" s="26">
        <v>750</v>
      </c>
      <c r="G14" s="26">
        <v>609</v>
      </c>
      <c r="H14" s="26">
        <v>750</v>
      </c>
      <c r="I14" s="26">
        <v>829.9</v>
      </c>
      <c r="J14" s="29">
        <f t="shared" si="0"/>
        <v>8.3428550518656363E-4</v>
      </c>
      <c r="K14" s="26">
        <v>744.5</v>
      </c>
      <c r="L14" s="29">
        <f t="shared" si="1"/>
        <v>9.6097809370084995E-4</v>
      </c>
      <c r="M14" s="26">
        <v>734.3</v>
      </c>
      <c r="N14" s="29">
        <f t="shared" si="2"/>
        <v>9.3768607986306686E-4</v>
      </c>
      <c r="O14" s="29">
        <f t="shared" si="3"/>
        <v>1.1065333333333334</v>
      </c>
      <c r="P14" s="29">
        <f t="shared" si="4"/>
        <v>0.89709603566694784</v>
      </c>
      <c r="Q14" s="29">
        <f t="shared" si="5"/>
        <v>0.98629952988582936</v>
      </c>
      <c r="R14" s="37">
        <f t="shared" si="6"/>
        <v>79.899999999999977</v>
      </c>
      <c r="S14" s="38">
        <f t="shared" si="7"/>
        <v>-85.399999999999977</v>
      </c>
      <c r="T14" s="39">
        <f t="shared" si="8"/>
        <v>-10.200000000000045</v>
      </c>
      <c r="U14" s="21">
        <v>994743.4</v>
      </c>
      <c r="V14" s="22">
        <v>774731.5</v>
      </c>
      <c r="W14" s="22">
        <v>783097.9</v>
      </c>
    </row>
    <row r="15" spans="1:23" s="2" customFormat="1" ht="48" thickBot="1">
      <c r="A15" s="6">
        <v>1200</v>
      </c>
      <c r="B15" s="20" t="s">
        <v>11</v>
      </c>
      <c r="C15" s="26">
        <v>528.70000000000005</v>
      </c>
      <c r="D15" s="26">
        <v>837.1</v>
      </c>
      <c r="E15" s="26">
        <v>670</v>
      </c>
      <c r="F15" s="26">
        <v>926.1</v>
      </c>
      <c r="G15" s="26">
        <v>573.9</v>
      </c>
      <c r="H15" s="26">
        <v>670</v>
      </c>
      <c r="I15" s="26">
        <v>670</v>
      </c>
      <c r="J15" s="29">
        <f t="shared" si="0"/>
        <v>6.7354053316664379E-4</v>
      </c>
      <c r="K15" s="26">
        <v>470</v>
      </c>
      <c r="L15" s="29">
        <f t="shared" si="1"/>
        <v>6.0666179185950232E-4</v>
      </c>
      <c r="M15" s="26">
        <v>450</v>
      </c>
      <c r="N15" s="29">
        <f t="shared" si="2"/>
        <v>5.746407952313497E-4</v>
      </c>
      <c r="O15" s="29">
        <f t="shared" si="3"/>
        <v>1</v>
      </c>
      <c r="P15" s="29">
        <f t="shared" si="4"/>
        <v>0.70149253731343286</v>
      </c>
      <c r="Q15" s="29">
        <f t="shared" si="5"/>
        <v>0.95744680851063835</v>
      </c>
      <c r="R15" s="37">
        <f t="shared" si="6"/>
        <v>0</v>
      </c>
      <c r="S15" s="38">
        <f t="shared" si="7"/>
        <v>-200</v>
      </c>
      <c r="T15" s="39">
        <f t="shared" si="8"/>
        <v>-20</v>
      </c>
      <c r="U15" s="21">
        <v>994743.4</v>
      </c>
      <c r="V15" s="22">
        <v>774731.5</v>
      </c>
      <c r="W15" s="22">
        <v>783097.9</v>
      </c>
    </row>
    <row r="16" spans="1:23" s="2" customFormat="1" ht="63.75" thickBot="1">
      <c r="A16" s="6">
        <v>1300</v>
      </c>
      <c r="B16" s="20" t="s">
        <v>12</v>
      </c>
      <c r="C16" s="26">
        <v>422.6</v>
      </c>
      <c r="D16" s="26">
        <v>231.5</v>
      </c>
      <c r="E16" s="26">
        <v>5</v>
      </c>
      <c r="F16" s="26">
        <v>5.2</v>
      </c>
      <c r="G16" s="26">
        <v>5.2</v>
      </c>
      <c r="H16" s="26">
        <v>5</v>
      </c>
      <c r="I16" s="26">
        <v>729</v>
      </c>
      <c r="J16" s="29">
        <f t="shared" si="0"/>
        <v>7.3285231146042286E-4</v>
      </c>
      <c r="K16" s="26">
        <v>500</v>
      </c>
      <c r="L16" s="29">
        <f t="shared" si="1"/>
        <v>6.4538488495691736E-4</v>
      </c>
      <c r="M16" s="26">
        <v>500</v>
      </c>
      <c r="N16" s="29">
        <f t="shared" si="2"/>
        <v>6.3848977247927749E-4</v>
      </c>
      <c r="O16" s="29">
        <f t="shared" si="3"/>
        <v>145.80000000000001</v>
      </c>
      <c r="P16" s="29">
        <f t="shared" si="4"/>
        <v>0.68587105624142664</v>
      </c>
      <c r="Q16" s="29">
        <f t="shared" si="5"/>
        <v>1</v>
      </c>
      <c r="R16" s="37">
        <f t="shared" si="6"/>
        <v>724</v>
      </c>
      <c r="S16" s="38">
        <f t="shared" si="7"/>
        <v>-229</v>
      </c>
      <c r="T16" s="39">
        <f t="shared" si="8"/>
        <v>0</v>
      </c>
      <c r="U16" s="21">
        <v>994743.4</v>
      </c>
      <c r="V16" s="22">
        <v>774731.5</v>
      </c>
      <c r="W16" s="22">
        <v>783097.9</v>
      </c>
    </row>
    <row r="17" spans="1:23" s="2" customFormat="1" ht="48" thickBot="1">
      <c r="A17" s="6">
        <v>1400</v>
      </c>
      <c r="B17" s="20" t="s">
        <v>13</v>
      </c>
      <c r="C17" s="26">
        <v>2365.1</v>
      </c>
      <c r="D17" s="26">
        <v>2475.8000000000002</v>
      </c>
      <c r="E17" s="26">
        <v>2575.5</v>
      </c>
      <c r="F17" s="26">
        <v>2575.5</v>
      </c>
      <c r="G17" s="26">
        <v>1876</v>
      </c>
      <c r="H17" s="26">
        <v>2575.5</v>
      </c>
      <c r="I17" s="26">
        <v>2669.9</v>
      </c>
      <c r="J17" s="29">
        <f t="shared" si="0"/>
        <v>2.6840087604501823E-3</v>
      </c>
      <c r="K17" s="26">
        <v>2761.2</v>
      </c>
      <c r="L17" s="29">
        <f t="shared" si="1"/>
        <v>3.56407348868608E-3</v>
      </c>
      <c r="M17" s="26">
        <v>2868.2</v>
      </c>
      <c r="N17" s="29">
        <f t="shared" si="2"/>
        <v>3.6626327308501272E-3</v>
      </c>
      <c r="O17" s="29">
        <f t="shared" si="3"/>
        <v>1.0366530770724132</v>
      </c>
      <c r="P17" s="29">
        <f t="shared" si="4"/>
        <v>1.0341960373047678</v>
      </c>
      <c r="Q17" s="29">
        <f t="shared" si="5"/>
        <v>1.0387512675648269</v>
      </c>
      <c r="R17" s="37">
        <f t="shared" si="6"/>
        <v>94.400000000000091</v>
      </c>
      <c r="S17" s="38">
        <f t="shared" si="7"/>
        <v>91.299999999999727</v>
      </c>
      <c r="T17" s="39">
        <f t="shared" si="8"/>
        <v>107</v>
      </c>
      <c r="U17" s="21">
        <v>994743.4</v>
      </c>
      <c r="V17" s="22">
        <v>774731.5</v>
      </c>
      <c r="W17" s="22">
        <v>783097.9</v>
      </c>
    </row>
    <row r="18" spans="1:23" s="2" customFormat="1" ht="32.25" thickBot="1">
      <c r="A18" s="6"/>
      <c r="B18" s="20" t="s">
        <v>36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9"/>
      <c r="K18" s="26">
        <v>7000</v>
      </c>
      <c r="L18" s="29"/>
      <c r="M18" s="26">
        <v>12000</v>
      </c>
      <c r="N18" s="29"/>
      <c r="O18" s="29" t="e">
        <f t="shared" si="3"/>
        <v>#DIV/0!</v>
      </c>
      <c r="P18" s="29" t="e">
        <f t="shared" si="4"/>
        <v>#DIV/0!</v>
      </c>
      <c r="Q18" s="29">
        <f t="shared" si="5"/>
        <v>1.7142857142857142</v>
      </c>
      <c r="R18" s="37">
        <f t="shared" si="6"/>
        <v>0</v>
      </c>
      <c r="S18" s="38">
        <f t="shared" si="7"/>
        <v>7000</v>
      </c>
      <c r="T18" s="39">
        <f t="shared" si="8"/>
        <v>5000</v>
      </c>
      <c r="U18" s="21"/>
      <c r="V18" s="22">
        <v>774731.5</v>
      </c>
      <c r="W18" s="22">
        <v>783097.9</v>
      </c>
    </row>
    <row r="19" spans="1:23" s="24" customFormat="1" ht="32.25" thickBot="1">
      <c r="A19" s="7"/>
      <c r="B19" s="23" t="s">
        <v>14</v>
      </c>
      <c r="C19" s="27">
        <f t="shared" ref="C19" si="9">SUM(C6:C17)</f>
        <v>694127.9</v>
      </c>
      <c r="D19" s="27">
        <f t="shared" ref="D19:I19" si="10">SUM(D6:D17)</f>
        <v>739224.8</v>
      </c>
      <c r="E19" s="27">
        <f t="shared" ref="E19" si="11">SUM(E6:E17)</f>
        <v>715679.39999999991</v>
      </c>
      <c r="F19" s="27">
        <f t="shared" si="10"/>
        <v>786446.6</v>
      </c>
      <c r="G19" s="27">
        <f t="shared" si="10"/>
        <v>524302.70000000007</v>
      </c>
      <c r="H19" s="27">
        <f t="shared" ref="H19" si="12">SUM(H6:H17)</f>
        <v>714199.39999999991</v>
      </c>
      <c r="I19" s="27">
        <f t="shared" si="10"/>
        <v>994743.4</v>
      </c>
      <c r="J19" s="30">
        <f t="shared" si="0"/>
        <v>1</v>
      </c>
      <c r="K19" s="27">
        <f>SUM(K6:K18)</f>
        <v>774731.5</v>
      </c>
      <c r="L19" s="30">
        <f t="shared" si="1"/>
        <v>1</v>
      </c>
      <c r="M19" s="27">
        <f>SUM(M6:M18)-0.1</f>
        <v>783097.90000000014</v>
      </c>
      <c r="N19" s="30">
        <f t="shared" si="2"/>
        <v>1.0000000000000002</v>
      </c>
      <c r="O19" s="30">
        <f t="shared" si="3"/>
        <v>1.3899287865488377</v>
      </c>
      <c r="P19" s="30">
        <f t="shared" si="4"/>
        <v>0.77882547398655777</v>
      </c>
      <c r="Q19" s="30">
        <f t="shared" si="5"/>
        <v>1.0107990962030073</v>
      </c>
      <c r="R19" s="40">
        <f t="shared" si="6"/>
        <v>279064.00000000012</v>
      </c>
      <c r="S19" s="41">
        <f t="shared" si="7"/>
        <v>-220011.90000000002</v>
      </c>
      <c r="T19" s="42">
        <f t="shared" si="8"/>
        <v>8366.4000000001397</v>
      </c>
      <c r="U19" s="21">
        <v>994743.4</v>
      </c>
      <c r="V19" s="22">
        <v>774731.5</v>
      </c>
      <c r="W19" s="22">
        <v>783097.9</v>
      </c>
    </row>
    <row r="20" spans="1:23" s="2" customFormat="1" ht="63.75" hidden="1" thickBot="1">
      <c r="A20" s="5"/>
      <c r="B20" s="23" t="s">
        <v>15</v>
      </c>
      <c r="C20" s="8"/>
      <c r="D20" s="14"/>
      <c r="E20" s="8">
        <v>8000</v>
      </c>
      <c r="F20" s="14"/>
      <c r="G20" s="14"/>
      <c r="H20" s="14"/>
      <c r="I20" s="17">
        <v>4500</v>
      </c>
      <c r="J20" s="17"/>
      <c r="K20" s="17">
        <v>0</v>
      </c>
      <c r="L20" s="17"/>
      <c r="M20" s="17">
        <v>9600</v>
      </c>
      <c r="N20" s="17"/>
      <c r="O20" s="17">
        <v>0</v>
      </c>
      <c r="P20" s="17">
        <v>8000</v>
      </c>
      <c r="Q20" s="17" t="s">
        <v>16</v>
      </c>
      <c r="R20" s="43">
        <f t="shared" ref="R20" si="13">O20-E20</f>
        <v>-8000</v>
      </c>
      <c r="S20" s="44"/>
      <c r="T20" s="45"/>
    </row>
  </sheetData>
  <mergeCells count="1">
    <mergeCell ref="A2:R2"/>
  </mergeCells>
  <pageMargins left="0.11811023622047245" right="0" top="0.15748031496062992" bottom="0.19685039370078741" header="0.31496062992125984" footer="0.31496062992125984"/>
  <pageSetup paperSize="9" scale="6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Табл4 к пояснит РМР2020-2022</vt:lpstr>
      <vt:lpstr>'Табл4 к пояснит РМР2020-2022'!Область_печати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2019-12-19T04:29:42Z</dcterms:modified>
</cp:coreProperties>
</file>