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16" windowWidth="14055" windowHeight="11640" activeTab="0"/>
  </bookViews>
  <sheets>
    <sheet name="КБ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<sst xmlns="http://schemas.openxmlformats.org/spreadsheetml/2006/main" count="36" uniqueCount="14">
  <si>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Показатели</t>
  </si>
  <si>
    <t>2018 год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</si>
  <si>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</si>
  <si>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</si>
  <si>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</si>
  <si>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</si>
  <si>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</si>
  <si>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</si>
  <si>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2019 год</t>
  </si>
  <si>
    <t>Основные характеристики
консолидированного бюджета Ртищевского муниципального района</t>
  </si>
  <si>
    <t>Основные характеристики
бюджета Ртищевского муниципального района</t>
  </si>
  <si>
    <t>тыс. рублей</t>
  </si>
  <si>
    <t>Основные характеристики
бюджетов муниципальных образований Ртищевского муниципального района</t>
  </si>
  <si>
    <t>2020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</si>
</sst>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1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ck">
        <color rgb="FFFFFF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wrapText="1" indent="1" readingOrder="1"/>
    </xf>
    <xf numFmtId="164" fontId="2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1" readingOrder="1"/>
    </xf>
    <xf numFmtId="164" fontId="4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4" readingOrder="1"/>
    </xf>
    <xf numFmtId="164" fontId="5" fillId="0" borderId="0" xfId="60" applyNumberFormat="1" applyFont="1" applyFill="1" applyAlignment="1">
      <alignment horizontal="center" wrapText="1"/>
    </xf>
    <xf numFmtId="164" fontId="5" fillId="0" borderId="0" xfId="6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wrapText="1" readingOrder="1"/>
    </xf>
    <xf numFmtId="164" fontId="2" fillId="33" borderId="10" xfId="0" applyNumberFormat="1" applyFont="1" applyFill="1" applyBorder="1" applyAlignment="1">
      <alignment horizont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5.28125" style="1" customWidth="1"/>
    <col min="2" max="4" width="17.140625" style="1" customWidth="1"/>
    <col min="5" max="16384" width="9.140625" style="1" customWidth="1"/>
  </cols>
  <sheetData>
    <row r="1" spans="1:4" ht="61.5" customHeight="1" thickBot="1">
      <c r="A1" s="12" t="s">
        <v>9</v>
      </c>
      <c r="B1" s="12"/>
      <c r="C1" s="12"/>
      <c r="D1" s="12"/>
    </row>
    <row r="2" spans="1:4" ht="13.5" customHeight="1" thickTop="1">
      <c r="A2" s="2"/>
      <c r="B2" s="2"/>
      <c r="C2" s="2"/>
      <c r="D2" s="3" t="s">
        <v>11</v>
      </c>
    </row>
    <row r="3" spans="1:4" ht="15.75">
      <c r="A3" s="4" t="s">
        <v>0</v>
      </c>
      <c r="B3" s="4" t="s">
        <v>1</v>
      </c>
      <c r="C3" s="4" t="s">
        <v>8</v>
      </c>
      <c r="D3" s="4" t="s">
        <v>13</v>
      </c>
    </row>
    <row r="4" spans="1:4" ht="15.75">
      <c r="A4" s="5" t="s">
        <v>2</v>
      </c>
      <c r="B4" s="14">
        <f>B6+B7</f>
        <v>785951.6000000001</v>
      </c>
      <c r="C4" s="14">
        <f>C6+C7</f>
        <v>721525.9</v>
      </c>
      <c r="D4" s="14">
        <f>D6+D7</f>
        <v>752471.2</v>
      </c>
    </row>
    <row r="5" spans="1:4" ht="15.75">
      <c r="A5" s="7" t="s">
        <v>3</v>
      </c>
      <c r="B5" s="8"/>
      <c r="C5" s="8"/>
      <c r="D5" s="8"/>
    </row>
    <row r="6" spans="1:4" ht="15.75">
      <c r="A6" s="9" t="s">
        <v>4</v>
      </c>
      <c r="B6" s="8">
        <f>170110.4+98087.4</f>
        <v>268197.8</v>
      </c>
      <c r="C6" s="8">
        <f>176575+102099.4</f>
        <v>278674.4</v>
      </c>
      <c r="D6" s="8">
        <f>183285+106278.8</f>
        <v>289563.8</v>
      </c>
    </row>
    <row r="7" spans="1:4" ht="15.75">
      <c r="A7" s="9" t="s">
        <v>5</v>
      </c>
      <c r="B7" s="13">
        <f>514482+3381.9-2475.8-6891+9262.2-1.1*5</f>
        <v>517753.80000000005</v>
      </c>
      <c r="C7" s="13">
        <f>448832.2+3491.3-2575.5-6891-(1.1*5)</f>
        <v>442851.5</v>
      </c>
      <c r="D7" s="13">
        <f>468855.6+3618.7-2669.9-6891-6</f>
        <v>462907.39999999997</v>
      </c>
    </row>
    <row r="8" spans="1:4" ht="15.75">
      <c r="A8" s="5" t="s">
        <v>6</v>
      </c>
      <c r="B8" s="14">
        <f>680092.4+101469.3-2475.8-6891+9262.2-1.1*5</f>
        <v>781451.6</v>
      </c>
      <c r="C8" s="14">
        <f>(615807.2+105590.7-2575.5-6891)+9600-(1.1*5)</f>
        <v>721525.8999999999</v>
      </c>
      <c r="D8" s="14">
        <f>(652140.6+109897.5-2669.9-6891)-9600-6</f>
        <v>742871.2</v>
      </c>
    </row>
    <row r="9" spans="1:4" ht="15.75">
      <c r="A9" s="5" t="s">
        <v>7</v>
      </c>
      <c r="B9" s="6">
        <f>B4-B8</f>
        <v>4500.000000000116</v>
      </c>
      <c r="C9" s="6">
        <f>C4-C8</f>
        <v>0</v>
      </c>
      <c r="D9" s="6">
        <f>D4-D8</f>
        <v>9600</v>
      </c>
    </row>
    <row r="11" spans="1:4" ht="40.5" customHeight="1" thickBot="1">
      <c r="A11" s="12" t="s">
        <v>10</v>
      </c>
      <c r="B11" s="12"/>
      <c r="C11" s="12"/>
      <c r="D11" s="12"/>
    </row>
    <row r="12" spans="1:4" ht="16.5" thickTop="1">
      <c r="A12" s="2"/>
      <c r="B12" s="2"/>
      <c r="C12" s="2"/>
      <c r="D12" s="3" t="s">
        <v>11</v>
      </c>
    </row>
    <row r="13" spans="1:4" ht="15.75">
      <c r="A13" s="4" t="s">
        <v>0</v>
      </c>
      <c r="B13" s="4" t="s">
        <v>1</v>
      </c>
      <c r="C13" s="4" t="s">
        <v>8</v>
      </c>
      <c r="D13" s="4" t="s">
        <v>13</v>
      </c>
    </row>
    <row r="14" spans="1:4" ht="15.75">
      <c r="A14" s="5" t="s">
        <v>2</v>
      </c>
      <c r="B14" s="14">
        <f>B16+B17</f>
        <v>693854.6</v>
      </c>
      <c r="C14" s="6">
        <f>C16+C17</f>
        <v>625407.2</v>
      </c>
      <c r="D14" s="6">
        <f>D16+D17</f>
        <v>652140.6</v>
      </c>
    </row>
    <row r="15" spans="1:4" ht="15.75">
      <c r="A15" s="7" t="s">
        <v>3</v>
      </c>
      <c r="B15" s="8"/>
      <c r="C15" s="8"/>
      <c r="D15" s="8"/>
    </row>
    <row r="16" spans="1:4" ht="16.5">
      <c r="A16" s="9" t="s">
        <v>4</v>
      </c>
      <c r="B16" s="10">
        <f>170110.4</f>
        <v>170110.4</v>
      </c>
      <c r="C16" s="10">
        <f>176575</f>
        <v>176575</v>
      </c>
      <c r="D16" s="11">
        <f>183285</f>
        <v>183285</v>
      </c>
    </row>
    <row r="17" spans="1:4" ht="15.75">
      <c r="A17" s="9" t="s">
        <v>5</v>
      </c>
      <c r="B17" s="13">
        <f>138965+(25469+9262.2)+343157+6891</f>
        <v>523744.2</v>
      </c>
      <c r="C17" s="8">
        <f>103941.9+0+337999.3+6891</f>
        <v>448832.19999999995</v>
      </c>
      <c r="D17" s="8">
        <f>111425.8+0+350538.8+6891</f>
        <v>468855.6</v>
      </c>
    </row>
    <row r="18" spans="1:4" ht="15.75">
      <c r="A18" s="5" t="s">
        <v>6</v>
      </c>
      <c r="B18" s="14">
        <f>304575.4+375517+9262.2</f>
        <v>689354.6</v>
      </c>
      <c r="C18" s="6">
        <f>(270916.9+344890.3)+9600</f>
        <v>625407.2</v>
      </c>
      <c r="D18" s="6">
        <f>(294710.8+357429.8)-9600</f>
        <v>642540.6</v>
      </c>
    </row>
    <row r="19" spans="1:4" ht="15.75">
      <c r="A19" s="5" t="s">
        <v>7</v>
      </c>
      <c r="B19" s="6">
        <f>B14-B18</f>
        <v>4500</v>
      </c>
      <c r="C19" s="6">
        <f>C14-C18</f>
        <v>0</v>
      </c>
      <c r="D19" s="6">
        <f>D14-D18</f>
        <v>9600</v>
      </c>
    </row>
    <row r="21" spans="1:4" ht="64.5" customHeight="1" thickBot="1">
      <c r="A21" s="12" t="s">
        <v>12</v>
      </c>
      <c r="B21" s="12"/>
      <c r="C21" s="12"/>
      <c r="D21" s="12"/>
    </row>
    <row r="22" spans="1:4" ht="16.5" thickTop="1">
      <c r="A22" s="2"/>
      <c r="B22" s="2"/>
      <c r="C22" s="2"/>
      <c r="D22" s="3" t="s">
        <v>11</v>
      </c>
    </row>
    <row r="23" spans="1:4" ht="15.75">
      <c r="A23" s="4" t="s">
        <v>0</v>
      </c>
      <c r="B23" s="4" t="s">
        <v>1</v>
      </c>
      <c r="C23" s="4" t="s">
        <v>8</v>
      </c>
      <c r="D23" s="4" t="s">
        <v>13</v>
      </c>
    </row>
    <row r="24" spans="1:4" ht="15.75">
      <c r="A24" s="5" t="s">
        <v>2</v>
      </c>
      <c r="B24" s="14">
        <f>B26+B27</f>
        <v>101463.79999999999</v>
      </c>
      <c r="C24" s="14">
        <f>C26+C27</f>
        <v>105585.2</v>
      </c>
      <c r="D24" s="14">
        <f>D26+D27</f>
        <v>109891.5</v>
      </c>
    </row>
    <row r="25" spans="1:4" ht="15.75">
      <c r="A25" s="7" t="s">
        <v>3</v>
      </c>
      <c r="B25" s="8"/>
      <c r="C25" s="8"/>
      <c r="D25" s="8"/>
    </row>
    <row r="26" spans="1:4" ht="15.75">
      <c r="A26" s="9" t="s">
        <v>4</v>
      </c>
      <c r="B26" s="8">
        <f>98087.4</f>
        <v>98087.4</v>
      </c>
      <c r="C26" s="8">
        <f>102099.4</f>
        <v>102099.4</v>
      </c>
      <c r="D26" s="8">
        <f>106278.8</f>
        <v>106278.8</v>
      </c>
    </row>
    <row r="27" spans="1:4" ht="15.75">
      <c r="A27" s="9" t="s">
        <v>5</v>
      </c>
      <c r="B27" s="13">
        <f>2475.8+906.1-1.1*5</f>
        <v>3376.4</v>
      </c>
      <c r="C27" s="13">
        <f>2575.5+915.8-1.1*5</f>
        <v>3485.8</v>
      </c>
      <c r="D27" s="13">
        <f>2669.9+948.8-6</f>
        <v>3612.7</v>
      </c>
    </row>
    <row r="28" spans="1:4" ht="15.75">
      <c r="A28" s="5" t="s">
        <v>6</v>
      </c>
      <c r="B28" s="14">
        <f>101469.3-1.1*5</f>
        <v>101463.8</v>
      </c>
      <c r="C28" s="14">
        <f>105590.7-1.1*5</f>
        <v>105585.2</v>
      </c>
      <c r="D28" s="14">
        <f>109897.5-6</f>
        <v>109891.5</v>
      </c>
    </row>
    <row r="29" spans="1:4" ht="15.75">
      <c r="A29" s="5" t="s">
        <v>7</v>
      </c>
      <c r="B29" s="6">
        <f>B24-B28</f>
        <v>0</v>
      </c>
      <c r="C29" s="6">
        <f>C24-C28</f>
        <v>0</v>
      </c>
      <c r="D29" s="6">
        <f>D24-D28</f>
        <v>0</v>
      </c>
    </row>
  </sheetData>
  <sheetProtection/>
  <mergeCells count="3">
    <mergeCell ref="A1:D1"/>
    <mergeCell ref="A11:D11"/>
    <mergeCell ref="A21:D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Сухарева Татьяна Александровна</dc:creator>
  <cp:keywords/>
  <dc:description/>
  <cp:lastModifiedBy>User</cp:lastModifiedBy>
  <cp:lastPrinted>2017-11-07T13:05:58Z</cp:lastPrinted>
  <dcterms:created xsi:type="dcterms:W3CDTF">2015-12-15T07:22:08Z</dcterms:created>
  <dcterms:modified xsi:type="dcterms:W3CDTF">2017-12-11T12:48:18Z</dcterms:modified>
  <cp:category/>
  <cp:version/>
  <cp:contentType/>
  <cp:contentStatus/>
</cp:coreProperties>
</file>