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<sst xmlns="http://schemas.openxmlformats.org/spreadsheetml/2006/main" count="655" uniqueCount="224">
  <si>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</si>
  <si>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</si>
  <si>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</si>
  <si>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</si>
  <si>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</si>
  <si>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</si>
  <si>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</si>
  <si>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</si>
  <si>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</si>
  <si>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</si>
  <si>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</si>
  <si>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</si>
  <si>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</si>
  <si>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</si>
  <si>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</si>
  <si>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</si>
  <si>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</si>
  <si>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</si>
  <si>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</si>
  <si>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</si>
  <si>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</si>
  <si>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</si>
  <si>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</si>
  <si>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</si>
  <si>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</si>
  <si>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</si>
  <si>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</si>
  <si>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</si>
  <si>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</si>
  <si>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</si>
  <si>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</si>
  <si>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</si>
  <si>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</si>
  <si>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</si>
  <si>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</si>
  <si>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</si>
  <si>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</si>
  <si>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</si>
  <si>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</si>
  <si>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</si>
  <si>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</si>
  <si>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</si>
  <si>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</si>
  <si>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</si>
  <si>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</si>
  <si>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</si>
  <si>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</si>
  <si>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</si>
  <si>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</si>
  <si>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</si>
  <si>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</si>
  <si>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</si>
  <si>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</si>
  <si>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</si>
  <si>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</si>
  <si>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</si>
  <si>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</si>
  <si>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</si>
  <si>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</si>
  <si>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</si>
  <si>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</si>
  <si>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</si>
  <si>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</si>
  <si>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</si>
  <si>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</si>
  <si>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</si>
  <si>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</si>
  <si>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</si>
  <si>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</si>
  <si>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</si>
  <si>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</si>
  <si>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</si>
  <si>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</si>
  <si>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</si>
  <si>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</si>
  <si>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</si>
  <si>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</si>
  <si>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</si>
  <si>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</si>
  <si>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</si>
  <si>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</si>
  <si>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</si>
  <si>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</si>
  <si>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</si>
  <si>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</si>
  <si>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</si>
  <si>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</si>
  <si>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</si>
  <si>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</si>
  <si>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</si>
  <si>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</si>
  <si>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</si>
  <si>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</si>
  <si>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</si>
  <si>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</si>
  <si>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</si>
  <si>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</si>
  <si>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</si>
  <si>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</si>
  <si>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</si>
  <si>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</si>
  <si>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</si>
  <si>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</si>
  <si>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</si>
  <si>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</si>
  <si>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</si>
  <si>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</si>
  <si>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</si>
  <si>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</si>
  <si>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</si>
  <si>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</si>
  <si>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r>
      <t xml:space="preserve">по состоянию на </t>
    </r>
    <r>
      <rPr>
        <i/>
        <u val="single"/>
        <sz val="16"/>
        <rFont val="Arial"/>
        <family val="2"/>
      </rPr>
      <t>REPORTDATE</t>
    </r>
    <r>
      <rPr>
        <b/>
        <sz val="16"/>
        <rFont val="Arial"/>
        <family val="2"/>
      </rPr>
      <t xml:space="preserve"> года</t>
    </r>
  </si>
  <si>
    <r>
      <t xml:space="preserve">Задолженность на </t>
    </r>
    <r>
      <rPr>
        <i/>
        <u val="single"/>
        <sz val="10"/>
        <rFont val="Arial Cyr"/>
        <family val="0"/>
      </rPr>
      <t>REPORTDATE</t>
    </r>
  </si>
  <si>
    <t>Задолженность                                на YEARSTART</t>
  </si>
  <si>
    <t>YEAR год</t>
  </si>
  <si>
    <t>Задолженность на YEARSTART</t>
  </si>
  <si>
    <t>Фактические расходы по обслуживанию  муниципального долга за YEAR год</t>
  </si>
  <si>
    <t>MO_BUDGET_CREDIT</t>
  </si>
  <si>
    <t>действующая по состоянию на YEARSTART</t>
  </si>
  <si>
    <t>Фактические расходы по обслуживанию  муниципального  долга за YEAR год</t>
  </si>
  <si>
    <t>MO_ORG_CREDIT</t>
  </si>
  <si>
    <t>MO_GARANT</t>
  </si>
  <si>
    <t>MO_OTHER</t>
  </si>
  <si>
    <t>Фактические расходы по обслуживанию муниципального  долга за YEAR год</t>
  </si>
  <si>
    <r>
      <t xml:space="preserve">Отношение фактического объема долга                                   на YEARSTART, в </t>
    </r>
    <r>
      <rPr>
        <sz val="12"/>
        <rFont val="Arial Cyr"/>
        <family val="0"/>
      </rPr>
      <t>%</t>
    </r>
  </si>
  <si>
    <t>Факт за YEAR год</t>
  </si>
  <si>
    <t>Размер долга по состоянию на YEARSTART</t>
  </si>
  <si>
    <t>Задолженность на REPORTDATE</t>
  </si>
  <si>
    <t>Собственные доходы фактические по состоянию            на REPORTDATE</t>
  </si>
  <si>
    <t>Бюджетные назначения на YEAR год с учетом последних уточнений</t>
  </si>
  <si>
    <t>Бюджетные назначения на YEAR год</t>
  </si>
  <si>
    <t xml:space="preserve">ИНФОРМАЦИЯ О ДОЛГОВЫХ ОБЯЗАТЕЛЬСТВАХ REGIONNAME 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</si>
  <si>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</si>
  <si>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</si>
  <si>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</si>
  <si>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</si>
  <si>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</si>
  <si>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</si>
  <si>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</si>
  <si>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</si>
  <si>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DIRECTORTITLE</t>
  </si>
  <si>
    <t>DIRECTORNAME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</si>
  <si>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</si>
  <si>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</si>
  <si>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</si>
  <si>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</si>
  <si>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</si>
  <si>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</si>
  <si>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</si>
  <si>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</si>
  <si>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</si>
  <si>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01.12.2018 года</t>
  </si>
  <si>
    <t>Задолженность на 01.12.2018</t>
  </si>
  <si>
    <t>Задолженность                                на 01.01.2018</t>
  </si>
  <si>
    <t>2018 год</t>
  </si>
  <si>
    <t>Фактические расходы по обслуживанию  муниципального долга за 2018 год</t>
  </si>
  <si>
    <t>Задолженность на 01.01.2018</t>
  </si>
  <si>
    <t>Фактические расходы по обслуживанию  муниципального  долга за 2018 год</t>
  </si>
  <si>
    <t>действующая по состоянию на 01.01.2018</t>
  </si>
  <si>
    <t>Фактические расходы по обслуживанию муниципального  долга за 2018 год</t>
  </si>
  <si>
    <t>Размер долга по состоянию на 01.01.2018</t>
  </si>
  <si>
    <t>Факт за 2018 год</t>
  </si>
  <si>
    <t>Собственные доходы фактические по состоянию            на 01.12.2018</t>
  </si>
  <si>
    <t>Отношение фактического объема долга                                   на 01.01.2018, в %</t>
  </si>
  <si>
    <t>Начальник</t>
  </si>
  <si>
    <t>Балашова М.А.</t>
  </si>
  <si>
    <t>Бюджетные назначения на 2018 год</t>
  </si>
  <si>
    <t>Бюджетные назначения на 2018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</si>
  <si>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</si>
  <si>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</si>
  <si>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</si>
  <si>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</si>
  <si>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</si>
  <si>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</si>
  <si>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</si>
  <si>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</si>
  <si>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</si>
  <si>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</si>
  <si>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</si>
  <si>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</si>
  <si>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</si>
  <si>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"Совкомбанк"</t>
  </si>
  <si>
    <t>86 от 23.10.2017</t>
  </si>
  <si>
    <t>Покрытие расходов бюджета</t>
  </si>
  <si>
    <t>денежные средства</t>
  </si>
  <si>
    <t>23.10.2018</t>
  </si>
  <si>
    <t>30.01.2018, 21.02.2018, 21.03.2018, 25.04.2018, 23.05.2018, 25.06.2018, 23.07.2018, 23.08.2018, 21.09.2018</t>
  </si>
  <si>
    <t>23.10.2017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</si>
  <si>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</si>
  <si>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</si>
  <si>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</si>
  <si>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28-180 от 23.03.2018</t>
  </si>
  <si>
    <t>1 от 28.03.2018</t>
  </si>
  <si>
    <t>01.07.2018</t>
  </si>
  <si>
    <t>28.03.2018</t>
  </si>
  <si>
    <t>14.05.2018</t>
  </si>
  <si>
    <t>Публичное акционерное общество "Саратовэнерго"</t>
  </si>
  <si>
    <t>Ртищевское муниципальное унитарное предприятие "Водозабор"</t>
  </si>
  <si>
    <t>30-198 от 30.05.2018</t>
  </si>
  <si>
    <t>3 от 01.06.2018</t>
  </si>
  <si>
    <t>01.10.2018</t>
  </si>
  <si>
    <t>01.06.2018</t>
  </si>
  <si>
    <t>17.09.2018</t>
  </si>
  <si>
    <t>30-197 от 30.05.2018</t>
  </si>
  <si>
    <t>2 от 05.06.2018</t>
  </si>
  <si>
    <t>31.12.2018</t>
  </si>
  <si>
    <t>05.06.2018</t>
  </si>
  <si>
    <t>27.11.2018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</si>
  <si>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</si>
  <si>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</si>
  <si>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</si>
  <si>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62-315 от 22.03.2018</t>
  </si>
  <si>
    <t>12.04.2018</t>
  </si>
  <si>
    <t>65-341 от 29.05.2018</t>
  </si>
  <si>
    <t>01.09.2018</t>
  </si>
  <si>
    <t>15.08.2018</t>
  </si>
  <si>
    <t>65-340 от 29.05.2018</t>
  </si>
  <si>
    <t>18.09.2018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</si>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</sst>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#,##0.0_ ;\-#,##0.0\ "/>
    <numFmt numFmtId="171" formatCode="d\ mmm"/>
    <numFmt numFmtId="172" formatCode="\-"/>
    <numFmt numFmtId="173" formatCode="_-* #,##0.0_р_._-;\-* #,##0.0_р_._-;_-* &quot;-&quot;??_р_._-;_-@_-"/>
    <numFmt numFmtId="174" formatCode="[$$-409]#,##0.00"/>
    <numFmt numFmtId="175" formatCode="_-[$$-409]* #,##0.0_ ;_-[$$-409]* \-#,##0.0\ ;_-[$$-409]* &quot;-&quot;?_ ;_-@_ "/>
    <numFmt numFmtId="176" formatCode="#,##0.0"/>
    <numFmt numFmtId="177" formatCode="[$$-409]#,##0.0"/>
    <numFmt numFmtId="178" formatCode="0.0000"/>
    <numFmt numFmtId="179" formatCode="0.0"/>
    <numFmt numFmtId="180" formatCode="0.0%"/>
    <numFmt numFmtId="181" formatCode="mmm/yyyy"/>
    <numFmt numFmtId="182" formatCode="d/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-* #,##0.00_р_._-;\-* #,##0.00_р_._-;_-* &quot;-&quot;?_р_._-;_-@_-"/>
    <numFmt numFmtId="187" formatCode="[$-FC19]d\ mmmm\ yyyy\ &quot;г.&quot;"/>
    <numFmt numFmtId="188" formatCode="#,##0.00_ ;\-#,##0.00\ "/>
    <numFmt numFmtId="189" formatCode="0.000%"/>
    <numFmt numFmtId="190" formatCode="[$€-2]\ ###,000_);[Red]\([$€-2]\ ###,000\)"/>
    <numFmt numFmtId="191" formatCode="#,##0.000"/>
  </numFmts>
  <fonts count="53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i/>
      <u val="single"/>
      <sz val="16"/>
      <name val="Arial"/>
      <family val="2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0" fontId="7" fillId="0" borderId="10" xfId="55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55" applyFont="1" applyFill="1" applyBorder="1" applyAlignment="1">
      <alignment vertical="top"/>
      <protection/>
    </xf>
    <xf numFmtId="0" fontId="17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left" vertical="top" wrapText="1"/>
      <protection/>
    </xf>
    <xf numFmtId="164" fontId="14" fillId="0" borderId="10" xfId="55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55" applyFont="1" applyFill="1" applyBorder="1" applyAlignment="1">
      <alignment horizontal="center" vertical="top" wrapText="1"/>
      <protection/>
    </xf>
    <xf numFmtId="164" fontId="19" fillId="0" borderId="0" xfId="55" applyNumberFormat="1" applyFont="1" applyFill="1" applyBorder="1" applyAlignment="1">
      <alignment horizontal="left" vertical="top" wrapText="1"/>
      <protection/>
    </xf>
    <xf numFmtId="164" fontId="12" fillId="0" borderId="0" xfId="55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10" xfId="0" applyNumberFormat="1" applyFont="1" applyFill="1" applyBorder="1" applyAlignment="1">
      <alignment horizontal="right" vertical="top"/>
    </xf>
    <xf numFmtId="176" fontId="20" fillId="0" borderId="10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64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0" fontId="4" fillId="0" borderId="0" xfId="55" applyNumberFormat="1" applyFont="1" applyFill="1" applyBorder="1" applyAlignment="1">
      <alignment horizontal="right" vertical="top" wrapText="1"/>
      <protection/>
    </xf>
    <xf numFmtId="4" fontId="4" fillId="0" borderId="0" xfId="54" applyNumberFormat="1" applyFont="1" applyFill="1" applyBorder="1" applyAlignment="1">
      <alignment horizontal="right" vertical="top" wrapText="1"/>
      <protection/>
    </xf>
    <xf numFmtId="4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56" applyFont="1" applyFill="1" applyBorder="1">
      <alignment/>
      <protection/>
    </xf>
    <xf numFmtId="0" fontId="14" fillId="0" borderId="0" xfId="55" applyFont="1" applyFill="1" applyBorder="1" applyAlignment="1">
      <alignment vertical="top" wrapText="1"/>
      <protection/>
    </xf>
    <xf numFmtId="0" fontId="17" fillId="0" borderId="0" xfId="55" applyFont="1" applyFill="1" applyBorder="1" applyAlignment="1">
      <alignment vertical="top" wrapText="1"/>
      <protection/>
    </xf>
    <xf numFmtId="0" fontId="4" fillId="0" borderId="0" xfId="54" applyFont="1" applyFill="1" applyBorder="1" applyAlignment="1">
      <alignment vertical="top" wrapText="1"/>
      <protection/>
    </xf>
    <xf numFmtId="170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55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vertical="top" wrapText="1"/>
      <protection/>
    </xf>
    <xf numFmtId="171" fontId="7" fillId="0" borderId="10" xfId="55" applyNumberFormat="1" applyFont="1" applyFill="1" applyBorder="1" applyAlignment="1">
      <alignment horizontal="right" vertical="top"/>
      <protection/>
    </xf>
    <xf numFmtId="170" fontId="19" fillId="0" borderId="10" xfId="55" applyNumberFormat="1" applyFont="1" applyFill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55" applyFont="1" applyFill="1" applyBorder="1" applyAlignment="1">
      <alignment horizontal="right" vertical="top" wrapText="1"/>
      <protection/>
    </xf>
    <xf numFmtId="14" fontId="0" fillId="0" borderId="10" xfId="55" applyNumberFormat="1" applyFont="1" applyFill="1" applyBorder="1" applyAlignment="1">
      <alignment horizontal="right" vertical="top" wrapText="1"/>
      <protection/>
    </xf>
    <xf numFmtId="165" fontId="0" fillId="0" borderId="10" xfId="65" applyNumberFormat="1" applyFont="1" applyFill="1" applyBorder="1" applyAlignment="1">
      <alignment horizontal="right" vertical="top" wrapText="1"/>
    </xf>
    <xf numFmtId="0" fontId="0" fillId="0" borderId="20" xfId="55" applyFont="1" applyFill="1" applyBorder="1" applyAlignment="1">
      <alignment horizontal="right" vertical="top" wrapText="1"/>
      <protection/>
    </xf>
    <xf numFmtId="0" fontId="0" fillId="0" borderId="21" xfId="55" applyFont="1" applyFill="1" applyBorder="1" applyAlignment="1">
      <alignment horizontal="left" vertical="top" wrapText="1"/>
      <protection/>
    </xf>
    <xf numFmtId="0" fontId="0" fillId="0" borderId="22" xfId="55" applyFont="1" applyFill="1" applyBorder="1" applyAlignment="1">
      <alignment horizontal="right" vertical="top" wrapText="1"/>
      <protection/>
    </xf>
    <xf numFmtId="0" fontId="0" fillId="0" borderId="22" xfId="54" applyFont="1" applyFill="1" applyBorder="1" applyAlignment="1">
      <alignment horizontal="right" vertical="top" wrapText="1"/>
      <protection/>
    </xf>
    <xf numFmtId="14" fontId="0" fillId="0" borderId="22" xfId="55" applyNumberFormat="1" applyFont="1" applyFill="1" applyBorder="1" applyAlignment="1">
      <alignment horizontal="right" vertical="top" wrapText="1"/>
      <protection/>
    </xf>
    <xf numFmtId="188" fontId="0" fillId="0" borderId="22" xfId="55" applyNumberFormat="1" applyFont="1" applyFill="1" applyBorder="1" applyAlignment="1">
      <alignment horizontal="right" vertical="top" wrapText="1"/>
      <protection/>
    </xf>
    <xf numFmtId="165" fontId="0" fillId="0" borderId="22" xfId="65" applyNumberFormat="1" applyFont="1" applyFill="1" applyBorder="1" applyAlignment="1">
      <alignment horizontal="right" vertical="top" wrapText="1"/>
    </xf>
    <xf numFmtId="164" fontId="4" fillId="0" borderId="19" xfId="55" applyNumberFormat="1" applyFont="1" applyFill="1" applyBorder="1" applyAlignment="1">
      <alignment horizontal="center" vertical="top" wrapText="1"/>
      <protection/>
    </xf>
    <xf numFmtId="14" fontId="7" fillId="0" borderId="19" xfId="55" applyNumberFormat="1" applyFont="1" applyFill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right" vertical="top" wrapText="1"/>
    </xf>
    <xf numFmtId="2" fontId="0" fillId="0" borderId="22" xfId="55" applyNumberFormat="1" applyFont="1" applyFill="1" applyBorder="1" applyAlignment="1">
      <alignment horizontal="right" vertical="top" wrapText="1"/>
      <protection/>
    </xf>
    <xf numFmtId="188" fontId="0" fillId="0" borderId="22" xfId="65" applyNumberFormat="1" applyFont="1" applyFill="1" applyBorder="1" applyAlignment="1">
      <alignment horizontal="right" vertical="top" wrapText="1"/>
    </xf>
    <xf numFmtId="164" fontId="7" fillId="0" borderId="19" xfId="55" applyNumberFormat="1" applyFont="1" applyFill="1" applyBorder="1" applyAlignment="1">
      <alignment horizontal="center" vertical="top" wrapText="1"/>
      <protection/>
    </xf>
    <xf numFmtId="0" fontId="4" fillId="0" borderId="12" xfId="56" applyFont="1" applyFill="1" applyBorder="1">
      <alignment/>
      <protection/>
    </xf>
    <xf numFmtId="0" fontId="14" fillId="0" borderId="19" xfId="55" applyFont="1" applyFill="1" applyBorder="1" applyAlignment="1">
      <alignment vertical="top" wrapText="1"/>
      <protection/>
    </xf>
    <xf numFmtId="170" fontId="4" fillId="0" borderId="19" xfId="55" applyNumberFormat="1" applyFont="1" applyFill="1" applyBorder="1" applyAlignment="1">
      <alignment horizontal="right" vertical="top" wrapText="1"/>
      <protection/>
    </xf>
    <xf numFmtId="0" fontId="4" fillId="0" borderId="13" xfId="0" applyFont="1" applyFill="1" applyBorder="1" applyAlignment="1">
      <alignment/>
    </xf>
    <xf numFmtId="0" fontId="4" fillId="24" borderId="20" xfId="0" applyFont="1" applyFill="1" applyBorder="1" applyAlignment="1">
      <alignment horizontal="right" vertical="top"/>
    </xf>
    <xf numFmtId="0" fontId="4" fillId="0" borderId="18" xfId="0" applyFont="1" applyBorder="1" applyAlignment="1">
      <alignment/>
    </xf>
    <xf numFmtId="0" fontId="0" fillId="24" borderId="21" xfId="0" applyFill="1" applyBorder="1" applyAlignment="1">
      <alignment horizontal="right" vertical="top"/>
    </xf>
    <xf numFmtId="0" fontId="7" fillId="0" borderId="22" xfId="55" applyFont="1" applyFill="1" applyBorder="1" applyAlignment="1">
      <alignment vertical="top"/>
      <protection/>
    </xf>
    <xf numFmtId="0" fontId="12" fillId="0" borderId="22" xfId="55" applyFont="1" applyFill="1" applyBorder="1">
      <alignment/>
      <protection/>
    </xf>
    <xf numFmtId="0" fontId="12" fillId="0" borderId="22" xfId="54" applyFont="1" applyFill="1" applyBorder="1" applyAlignment="1">
      <alignment vertical="top" wrapText="1"/>
      <protection/>
    </xf>
    <xf numFmtId="0" fontId="13" fillId="0" borderId="22" xfId="55" applyFont="1" applyFill="1" applyBorder="1" applyAlignment="1">
      <alignment vertical="top" wrapText="1"/>
      <protection/>
    </xf>
    <xf numFmtId="0" fontId="18" fillId="0" borderId="22" xfId="55" applyFont="1" applyFill="1" applyBorder="1">
      <alignment/>
      <protection/>
    </xf>
    <xf numFmtId="170" fontId="14" fillId="0" borderId="22" xfId="55" applyNumberFormat="1" applyFont="1" applyFill="1" applyBorder="1" applyAlignment="1">
      <alignment horizontal="right" vertical="top" wrapText="1"/>
      <protection/>
    </xf>
    <xf numFmtId="176" fontId="14" fillId="0" borderId="22" xfId="55" applyNumberFormat="1" applyFont="1" applyFill="1" applyBorder="1" applyAlignment="1">
      <alignment horizontal="right" vertical="top" wrapText="1"/>
      <protection/>
    </xf>
    <xf numFmtId="0" fontId="0" fillId="0" borderId="23" xfId="0" applyBorder="1" applyAlignment="1">
      <alignment/>
    </xf>
    <xf numFmtId="0" fontId="0" fillId="0" borderId="18" xfId="55" applyFont="1" applyFill="1" applyBorder="1" applyAlignment="1">
      <alignment horizontal="right" vertical="top" wrapText="1"/>
      <protection/>
    </xf>
    <xf numFmtId="0" fontId="0" fillId="0" borderId="23" xfId="55" applyFont="1" applyFill="1" applyBorder="1" applyAlignment="1">
      <alignment horizontal="right" vertical="top" wrapText="1"/>
      <protection/>
    </xf>
    <xf numFmtId="2" fontId="0" fillId="0" borderId="2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4" fillId="24" borderId="25" xfId="0" applyFont="1" applyFill="1" applyBorder="1" applyAlignment="1">
      <alignment/>
    </xf>
    <xf numFmtId="0" fontId="16" fillId="0" borderId="24" xfId="54" applyFont="1" applyFill="1" applyBorder="1" applyAlignment="1">
      <alignment vertical="top"/>
      <protection/>
    </xf>
    <xf numFmtId="0" fontId="7" fillId="0" borderId="24" xfId="54" applyFont="1" applyFill="1" applyBorder="1" applyAlignment="1">
      <alignment vertical="top" wrapText="1"/>
      <protection/>
    </xf>
    <xf numFmtId="0" fontId="4" fillId="0" borderId="24" xfId="0" applyFont="1" applyFill="1" applyBorder="1" applyAlignment="1">
      <alignment/>
    </xf>
    <xf numFmtId="0" fontId="0" fillId="0" borderId="26" xfId="55" applyFont="1" applyFill="1" applyBorder="1" applyAlignment="1">
      <alignment horizontal="right" vertical="top" wrapText="1"/>
      <protection/>
    </xf>
    <xf numFmtId="0" fontId="0" fillId="0" borderId="27" xfId="55" applyFont="1" applyFill="1" applyBorder="1" applyAlignment="1">
      <alignment horizontal="right" vertical="top" wrapText="1"/>
      <protection/>
    </xf>
    <xf numFmtId="0" fontId="0" fillId="0" borderId="27" xfId="54" applyFont="1" applyFill="1" applyBorder="1" applyAlignment="1">
      <alignment horizontal="right" vertical="top" wrapText="1"/>
      <protection/>
    </xf>
    <xf numFmtId="0" fontId="0" fillId="0" borderId="27" xfId="0" applyFont="1" applyBorder="1" applyAlignment="1">
      <alignment horizontal="right" vertical="top" wrapText="1"/>
    </xf>
    <xf numFmtId="14" fontId="0" fillId="0" borderId="27" xfId="55" applyNumberFormat="1" applyFont="1" applyFill="1" applyBorder="1" applyAlignment="1">
      <alignment horizontal="right" vertical="top" wrapText="1"/>
      <protection/>
    </xf>
    <xf numFmtId="188" fontId="0" fillId="0" borderId="27" xfId="55" applyNumberFormat="1" applyFont="1" applyFill="1" applyBorder="1" applyAlignment="1">
      <alignment horizontal="right" vertical="top" wrapText="1"/>
      <protection/>
    </xf>
    <xf numFmtId="2" fontId="0" fillId="0" borderId="27" xfId="55" applyNumberFormat="1" applyFont="1" applyFill="1" applyBorder="1" applyAlignment="1">
      <alignment horizontal="right" vertical="top" wrapText="1"/>
      <protection/>
    </xf>
    <xf numFmtId="188" fontId="0" fillId="0" borderId="27" xfId="65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 horizontal="right" vertical="top" wrapText="1"/>
    </xf>
    <xf numFmtId="176" fontId="27" fillId="0" borderId="24" xfId="45" applyNumberFormat="1" applyFont="1" applyFill="1" applyBorder="1" applyAlignment="1">
      <alignment horizontal="right" vertical="top" wrapText="1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4" xfId="55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left" vertical="top" wrapText="1"/>
    </xf>
    <xf numFmtId="4" fontId="0" fillId="0" borderId="24" xfId="0" applyNumberFormat="1" applyFont="1" applyFill="1" applyBorder="1" applyAlignment="1">
      <alignment horizontal="right" vertical="top" wrapText="1"/>
    </xf>
    <xf numFmtId="0" fontId="0" fillId="0" borderId="15" xfId="0" applyFont="1" applyBorder="1" applyAlignment="1">
      <alignment/>
    </xf>
    <xf numFmtId="0" fontId="0" fillId="0" borderId="19" xfId="56" applyFont="1" applyFill="1" applyBorder="1">
      <alignment/>
      <protection/>
    </xf>
    <xf numFmtId="170" fontId="0" fillId="0" borderId="19" xfId="55" applyNumberFormat="1" applyFont="1" applyFill="1" applyBorder="1" applyAlignment="1">
      <alignment horizontal="right" vertical="top" wrapText="1"/>
      <protection/>
    </xf>
    <xf numFmtId="2" fontId="0" fillId="0" borderId="19" xfId="0" applyNumberFormat="1" applyFont="1" applyFill="1" applyBorder="1" applyAlignment="1">
      <alignment horizontal="right"/>
    </xf>
    <xf numFmtId="2" fontId="0" fillId="0" borderId="19" xfId="55" applyNumberFormat="1" applyFont="1" applyFill="1" applyBorder="1" applyAlignment="1">
      <alignment horizontal="right" vertical="top" wrapText="1"/>
      <protection/>
    </xf>
    <xf numFmtId="4" fontId="0" fillId="0" borderId="10" xfId="55" applyNumberFormat="1" applyFont="1" applyFill="1" applyBorder="1" applyAlignment="1">
      <alignment horizontal="right" vertical="top" wrapText="1"/>
      <protection/>
    </xf>
    <xf numFmtId="4" fontId="0" fillId="0" borderId="22" xfId="55" applyNumberFormat="1" applyFont="1" applyFill="1" applyBorder="1" applyAlignment="1">
      <alignment horizontal="right" vertical="top" wrapText="1"/>
      <protection/>
    </xf>
    <xf numFmtId="0" fontId="0" fillId="0" borderId="22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164" fontId="0" fillId="0" borderId="22" xfId="55" applyNumberFormat="1" applyFont="1" applyFill="1" applyBorder="1" applyAlignment="1">
      <alignment horizontal="right" vertical="top" wrapText="1"/>
      <protection/>
    </xf>
    <xf numFmtId="0" fontId="9" fillId="0" borderId="23" xfId="0" applyFont="1" applyBorder="1" applyAlignment="1">
      <alignment horizontal="right" vertical="top" wrapText="1"/>
    </xf>
    <xf numFmtId="0" fontId="0" fillId="0" borderId="27" xfId="55" applyFont="1" applyFill="1" applyBorder="1" applyAlignment="1">
      <alignment horizontal="left" vertical="top" wrapText="1"/>
      <protection/>
    </xf>
    <xf numFmtId="164" fontId="0" fillId="0" borderId="27" xfId="55" applyNumberFormat="1" applyFont="1" applyFill="1" applyBorder="1" applyAlignment="1">
      <alignment horizontal="right" vertical="top" wrapText="1"/>
      <protection/>
    </xf>
    <xf numFmtId="0" fontId="9" fillId="0" borderId="28" xfId="0" applyFont="1" applyBorder="1" applyAlignment="1">
      <alignment horizontal="right" vertical="top" wrapText="1"/>
    </xf>
    <xf numFmtId="0" fontId="0" fillId="24" borderId="20" xfId="0" applyFont="1" applyFill="1" applyBorder="1" applyAlignment="1">
      <alignment horizontal="left" vertical="top"/>
    </xf>
    <xf numFmtId="0" fontId="27" fillId="0" borderId="10" xfId="55" applyFont="1" applyFill="1" applyBorder="1" applyAlignment="1">
      <alignment horizontal="left" vertical="top" wrapText="1"/>
      <protection/>
    </xf>
    <xf numFmtId="0" fontId="27" fillId="0" borderId="10" xfId="55" applyFont="1" applyFill="1" applyBorder="1" applyAlignment="1">
      <alignment horizontal="right" vertical="top" wrapText="1"/>
      <protection/>
    </xf>
    <xf numFmtId="0" fontId="13" fillId="0" borderId="10" xfId="55" applyFont="1" applyFill="1" applyBorder="1" applyAlignment="1">
      <alignment horizontal="right" vertical="top" wrapText="1"/>
      <protection/>
    </xf>
    <xf numFmtId="14" fontId="9" fillId="0" borderId="10" xfId="0" applyNumberFormat="1" applyFont="1" applyFill="1" applyBorder="1" applyAlignment="1">
      <alignment horizontal="right" vertical="top"/>
    </xf>
    <xf numFmtId="188" fontId="27" fillId="0" borderId="10" xfId="55" applyNumberFormat="1" applyFont="1" applyFill="1" applyBorder="1" applyAlignment="1">
      <alignment horizontal="right" vertical="top" wrapText="1"/>
      <protection/>
    </xf>
    <xf numFmtId="14" fontId="12" fillId="0" borderId="10" xfId="55" applyNumberFormat="1" applyFont="1" applyFill="1" applyBorder="1" applyAlignment="1">
      <alignment horizontal="right" vertical="top"/>
      <protection/>
    </xf>
    <xf numFmtId="0" fontId="0" fillId="0" borderId="18" xfId="0" applyFont="1" applyBorder="1" applyAlignment="1">
      <alignment horizontal="right" vertical="top"/>
    </xf>
    <xf numFmtId="0" fontId="0" fillId="24" borderId="26" xfId="0" applyFont="1" applyFill="1" applyBorder="1" applyAlignment="1">
      <alignment horizontal="right" vertical="top"/>
    </xf>
    <xf numFmtId="14" fontId="12" fillId="0" borderId="27" xfId="55" applyNumberFormat="1" applyFont="1" applyFill="1" applyBorder="1" applyAlignment="1">
      <alignment horizontal="right" vertical="top"/>
      <protection/>
    </xf>
    <xf numFmtId="0" fontId="0" fillId="0" borderId="29" xfId="55" applyFont="1" applyFill="1" applyBorder="1" applyAlignment="1">
      <alignment horizontal="right" vertical="top" wrapText="1"/>
      <protection/>
    </xf>
    <xf numFmtId="0" fontId="0" fillId="0" borderId="16" xfId="55" applyFont="1" applyFill="1" applyBorder="1" applyAlignment="1">
      <alignment horizontal="right" vertical="top" wrapText="1"/>
      <protection/>
    </xf>
    <xf numFmtId="165" fontId="0" fillId="0" borderId="16" xfId="65" applyNumberFormat="1" applyFont="1" applyFill="1" applyBorder="1" applyAlignment="1">
      <alignment horizontal="right" vertical="top" wrapText="1"/>
    </xf>
    <xf numFmtId="2" fontId="0" fillId="0" borderId="16" xfId="55" applyNumberFormat="1" applyFont="1" applyFill="1" applyBorder="1" applyAlignment="1">
      <alignment horizontal="right" vertical="top" wrapText="1"/>
      <protection/>
    </xf>
    <xf numFmtId="14" fontId="0" fillId="0" borderId="16" xfId="55" applyNumberFormat="1" applyFont="1" applyFill="1" applyBorder="1" applyAlignment="1">
      <alignment horizontal="right" vertical="top" wrapText="1"/>
      <protection/>
    </xf>
    <xf numFmtId="0" fontId="0" fillId="0" borderId="17" xfId="55" applyFont="1" applyFill="1" applyBorder="1" applyAlignment="1">
      <alignment horizontal="right" vertical="top" wrapText="1"/>
      <protection/>
    </xf>
    <xf numFmtId="0" fontId="0" fillId="0" borderId="12" xfId="55" applyFont="1" applyFill="1" applyBorder="1" applyAlignment="1">
      <alignment horizontal="right" vertical="top" wrapText="1"/>
      <protection/>
    </xf>
    <xf numFmtId="0" fontId="0" fillId="0" borderId="19" xfId="55" applyFont="1" applyFill="1" applyBorder="1" applyAlignment="1">
      <alignment horizontal="right" vertical="top" wrapText="1"/>
      <protection/>
    </xf>
    <xf numFmtId="165" fontId="0" fillId="0" borderId="19" xfId="65" applyNumberFormat="1" applyFont="1" applyFill="1" applyBorder="1" applyAlignment="1">
      <alignment horizontal="right" vertical="top" wrapText="1"/>
    </xf>
    <xf numFmtId="14" fontId="0" fillId="0" borderId="19" xfId="55" applyNumberFormat="1" applyFont="1" applyFill="1" applyBorder="1" applyAlignment="1">
      <alignment horizontal="right" vertical="top" wrapText="1"/>
      <protection/>
    </xf>
    <xf numFmtId="0" fontId="0" fillId="0" borderId="13" xfId="55" applyFont="1" applyFill="1" applyBorder="1" applyAlignment="1">
      <alignment horizontal="right" vertical="top" wrapText="1"/>
      <protection/>
    </xf>
    <xf numFmtId="165" fontId="4" fillId="0" borderId="30" xfId="65" applyNumberFormat="1" applyFont="1" applyFill="1" applyBorder="1" applyAlignment="1">
      <alignment vertical="top" wrapText="1"/>
    </xf>
    <xf numFmtId="164" fontId="7" fillId="0" borderId="30" xfId="55" applyNumberFormat="1" applyFont="1" applyFill="1" applyBorder="1" applyAlignment="1">
      <alignment vertical="top" wrapText="1"/>
      <protection/>
    </xf>
    <xf numFmtId="164" fontId="7" fillId="0" borderId="13" xfId="55" applyNumberFormat="1" applyFont="1" applyFill="1" applyBorder="1" applyAlignment="1">
      <alignment horizontal="center" vertical="top" wrapText="1"/>
      <protection/>
    </xf>
    <xf numFmtId="4" fontId="9" fillId="0" borderId="10" xfId="0" applyNumberFormat="1" applyFont="1" applyBorder="1" applyAlignment="1">
      <alignment horizontal="right" vertical="top" wrapText="1"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9" fillId="0" borderId="23" xfId="0" applyNumberFormat="1" applyFont="1" applyBorder="1" applyAlignment="1">
      <alignment horizontal="right" vertical="top"/>
    </xf>
    <xf numFmtId="4" fontId="9" fillId="0" borderId="18" xfId="0" applyNumberFormat="1" applyFont="1" applyBorder="1" applyAlignment="1">
      <alignment horizontal="right" vertical="top"/>
    </xf>
    <xf numFmtId="4" fontId="9" fillId="0" borderId="28" xfId="0" applyNumberFormat="1" applyFont="1" applyBorder="1" applyAlignment="1">
      <alignment horizontal="right" vertical="top"/>
    </xf>
    <xf numFmtId="4" fontId="20" fillId="0" borderId="31" xfId="0" applyNumberFormat="1" applyFont="1" applyBorder="1" applyAlignment="1">
      <alignment horizontal="right" vertical="top" wrapText="1"/>
    </xf>
    <xf numFmtId="0" fontId="20" fillId="0" borderId="32" xfId="0" applyFont="1" applyBorder="1" applyAlignment="1">
      <alignment vertical="top" wrapText="1"/>
    </xf>
    <xf numFmtId="0" fontId="20" fillId="0" borderId="33" xfId="0" applyFont="1" applyFill="1" applyBorder="1" applyAlignment="1">
      <alignment vertical="top" wrapText="1"/>
    </xf>
    <xf numFmtId="0" fontId="20" fillId="0" borderId="34" xfId="0" applyFont="1" applyFill="1" applyBorder="1" applyAlignment="1">
      <alignment vertical="top" wrapText="1"/>
    </xf>
    <xf numFmtId="0" fontId="20" fillId="0" borderId="30" xfId="0" applyFont="1" applyBorder="1" applyAlignment="1">
      <alignment horizontal="right" vertical="top" wrapText="1"/>
    </xf>
    <xf numFmtId="4" fontId="20" fillId="0" borderId="35" xfId="0" applyNumberFormat="1" applyFont="1" applyBorder="1" applyAlignment="1">
      <alignment horizontal="right" vertical="top" wrapText="1"/>
    </xf>
    <xf numFmtId="4" fontId="20" fillId="0" borderId="36" xfId="0" applyNumberFormat="1" applyFont="1" applyFill="1" applyBorder="1" applyAlignment="1">
      <alignment horizontal="right" vertical="top" wrapText="1"/>
    </xf>
    <xf numFmtId="4" fontId="20" fillId="0" borderId="37" xfId="0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9" fillId="0" borderId="22" xfId="0" applyNumberFormat="1" applyFont="1" applyBorder="1" applyAlignment="1">
      <alignment horizontal="right" vertical="top" wrapText="1"/>
    </xf>
    <xf numFmtId="4" fontId="0" fillId="0" borderId="22" xfId="65" applyNumberFormat="1" applyFont="1" applyFill="1" applyBorder="1" applyAlignment="1">
      <alignment horizontal="right" vertical="top" wrapText="1"/>
    </xf>
    <xf numFmtId="4" fontId="12" fillId="0" borderId="23" xfId="55" applyNumberFormat="1" applyFont="1" applyFill="1" applyBorder="1" applyAlignment="1">
      <alignment horizontal="right" vertical="top" wrapText="1"/>
      <protection/>
    </xf>
    <xf numFmtId="4" fontId="9" fillId="0" borderId="37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 wrapText="1"/>
    </xf>
    <xf numFmtId="4" fontId="0" fillId="0" borderId="27" xfId="65" applyNumberFormat="1" applyFont="1" applyFill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20" fillId="0" borderId="38" xfId="0" applyNumberFormat="1" applyFont="1" applyBorder="1" applyAlignment="1">
      <alignment horizontal="right" vertical="top" wrapText="1"/>
    </xf>
    <xf numFmtId="4" fontId="20" fillId="0" borderId="39" xfId="0" applyNumberFormat="1" applyFont="1" applyFill="1" applyBorder="1" applyAlignment="1">
      <alignment horizontal="right" vertical="top" wrapText="1"/>
    </xf>
    <xf numFmtId="4" fontId="20" fillId="0" borderId="40" xfId="0" applyNumberFormat="1" applyFont="1" applyFill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9" fillId="0" borderId="37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horizontal="right" vertical="top" wrapText="1"/>
    </xf>
    <xf numFmtId="4" fontId="9" fillId="0" borderId="23" xfId="0" applyNumberFormat="1" applyFont="1" applyBorder="1" applyAlignment="1">
      <alignment horizontal="right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26" xfId="0" applyNumberFormat="1" applyFont="1" applyBorder="1" applyAlignment="1">
      <alignment horizontal="right" vertical="top" wrapText="1"/>
    </xf>
    <xf numFmtId="4" fontId="9" fillId="0" borderId="28" xfId="0" applyNumberFormat="1" applyFont="1" applyBorder="1" applyAlignment="1">
      <alignment horizontal="right" vertical="top" wrapText="1"/>
    </xf>
    <xf numFmtId="4" fontId="9" fillId="0" borderId="38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/>
    </xf>
    <xf numFmtId="4" fontId="9" fillId="0" borderId="32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25" xfId="0" applyNumberForma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16" xfId="55" applyNumberFormat="1" applyFont="1" applyFill="1" applyBorder="1" applyAlignment="1">
      <alignment horizontal="right" vertical="top" wrapText="1"/>
      <protection/>
    </xf>
    <xf numFmtId="4" fontId="0" fillId="0" borderId="16" xfId="65" applyNumberFormat="1" applyFont="1" applyFill="1" applyBorder="1" applyAlignment="1">
      <alignment horizontal="right" vertical="top" wrapText="1"/>
    </xf>
    <xf numFmtId="4" fontId="0" fillId="0" borderId="19" xfId="55" applyNumberFormat="1" applyFont="1" applyFill="1" applyBorder="1" applyAlignment="1">
      <alignment horizontal="right" vertical="top" wrapText="1"/>
      <protection/>
    </xf>
    <xf numFmtId="4" fontId="0" fillId="0" borderId="19" xfId="65" applyNumberFormat="1" applyFont="1" applyFill="1" applyBorder="1" applyAlignment="1">
      <alignment horizontal="right" vertical="top" wrapText="1"/>
    </xf>
    <xf numFmtId="4" fontId="19" fillId="0" borderId="10" xfId="55" applyNumberFormat="1" applyFont="1" applyFill="1" applyBorder="1" applyAlignment="1">
      <alignment horizontal="right" vertical="top" wrapText="1"/>
      <protection/>
    </xf>
    <xf numFmtId="4" fontId="27" fillId="0" borderId="10" xfId="55" applyNumberFormat="1" applyFont="1" applyFill="1" applyBorder="1" applyAlignment="1">
      <alignment horizontal="right" vertical="top" wrapText="1"/>
      <protection/>
    </xf>
    <xf numFmtId="4" fontId="0" fillId="0" borderId="10" xfId="0" applyNumberFormat="1" applyFont="1" applyBorder="1" applyAlignment="1">
      <alignment horizontal="right" vertical="top"/>
    </xf>
    <xf numFmtId="4" fontId="12" fillId="0" borderId="10" xfId="55" applyNumberFormat="1" applyFont="1" applyFill="1" applyBorder="1" applyAlignment="1">
      <alignment horizontal="right" vertical="top" wrapText="1"/>
      <protection/>
    </xf>
    <xf numFmtId="4" fontId="12" fillId="0" borderId="27" xfId="55" applyNumberFormat="1" applyFont="1" applyFill="1" applyBorder="1" applyAlignment="1">
      <alignment horizontal="right" vertical="top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0" xfId="65" applyNumberFormat="1" applyFont="1" applyFill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12" fillId="0" borderId="22" xfId="55" applyNumberFormat="1" applyFont="1" applyFill="1" applyBorder="1" applyAlignment="1">
      <alignment horizontal="right" vertical="top" wrapText="1"/>
      <protection/>
    </xf>
    <xf numFmtId="4" fontId="0" fillId="0" borderId="27" xfId="0" applyNumberFormat="1" applyFont="1" applyBorder="1" applyAlignment="1">
      <alignment horizontal="right" vertical="top" wrapText="1"/>
    </xf>
    <xf numFmtId="4" fontId="0" fillId="0" borderId="27" xfId="55" applyNumberFormat="1" applyFont="1" applyFill="1" applyBorder="1" applyAlignment="1">
      <alignment horizontal="right" vertical="top" wrapText="1"/>
      <protection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9" fillId="0" borderId="10" xfId="55" applyFont="1" applyFill="1" applyBorder="1" applyAlignment="1">
      <alignment horizontal="left" vertical="top"/>
      <protection/>
    </xf>
    <xf numFmtId="0" fontId="19" fillId="0" borderId="10" xfId="54" applyFont="1" applyFill="1" applyBorder="1" applyAlignment="1">
      <alignment horizontal="left" vertical="top" wrapText="1"/>
      <protection/>
    </xf>
    <xf numFmtId="0" fontId="19" fillId="0" borderId="10" xfId="55" applyFont="1" applyFill="1" applyBorder="1" applyAlignment="1">
      <alignment horizontal="right" vertical="top" wrapText="1"/>
      <protection/>
    </xf>
    <xf numFmtId="4" fontId="35" fillId="0" borderId="10" xfId="0" applyNumberFormat="1" applyFont="1" applyFill="1" applyBorder="1" applyAlignment="1">
      <alignment horizontal="right" vertical="top"/>
    </xf>
    <xf numFmtId="14" fontId="4" fillId="0" borderId="59" xfId="55" applyNumberFormat="1" applyFont="1" applyFill="1" applyBorder="1" applyAlignment="1">
      <alignment horizontal="center" vertical="top" wrapText="1"/>
      <protection/>
    </xf>
    <xf numFmtId="14" fontId="4" fillId="0" borderId="60" xfId="55" applyNumberFormat="1" applyFont="1" applyFill="1" applyBorder="1" applyAlignment="1">
      <alignment horizontal="center" vertical="top" wrapText="1"/>
      <protection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14" fontId="7" fillId="0" borderId="44" xfId="55" applyNumberFormat="1" applyFont="1" applyFill="1" applyBorder="1" applyAlignment="1">
      <alignment horizontal="center" vertical="top" wrapText="1"/>
      <protection/>
    </xf>
    <xf numFmtId="14" fontId="4" fillId="0" borderId="46" xfId="55" applyNumberFormat="1" applyFont="1" applyFill="1" applyBorder="1" applyAlignment="1">
      <alignment horizontal="center" vertical="top" wrapText="1"/>
      <protection/>
    </xf>
    <xf numFmtId="14" fontId="20" fillId="0" borderId="59" xfId="0" applyNumberFormat="1" applyFont="1" applyBorder="1" applyAlignment="1">
      <alignment horizontal="center" vertical="top" wrapText="1"/>
    </xf>
    <xf numFmtId="14" fontId="20" fillId="0" borderId="46" xfId="0" applyNumberFormat="1" applyFont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right" vertical="top"/>
    </xf>
    <xf numFmtId="49" fontId="0" fillId="0" borderId="27" xfId="0" applyNumberFormat="1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19" xfId="56" applyNumberFormat="1" applyFont="1" applyFill="1" applyBorder="1">
      <alignment/>
      <protection/>
    </xf>
    <xf numFmtId="49" fontId="0" fillId="0" borderId="16" xfId="55" applyNumberFormat="1" applyFont="1" applyFill="1" applyBorder="1" applyAlignment="1">
      <alignment horizontal="right" vertical="top" wrapText="1"/>
      <protection/>
    </xf>
    <xf numFmtId="49" fontId="0" fillId="0" borderId="19" xfId="55" applyNumberFormat="1" applyFont="1" applyFill="1" applyBorder="1" applyAlignment="1">
      <alignment horizontal="right" vertical="top" wrapText="1"/>
      <protection/>
    </xf>
    <xf numFmtId="0" fontId="0" fillId="0" borderId="22" xfId="55" applyNumberFormat="1" applyFont="1" applyFill="1" applyBorder="1" applyAlignment="1">
      <alignment horizontal="right" vertical="top" wrapText="1"/>
      <protection/>
    </xf>
    <xf numFmtId="14" fontId="0" fillId="0" borderId="10" xfId="0" applyNumberFormat="1" applyFont="1" applyBorder="1" applyAlignment="1">
      <alignment horizontal="right" vertical="top" wrapText="1"/>
    </xf>
    <xf numFmtId="2" fontId="0" fillId="0" borderId="27" xfId="54" applyNumberFormat="1" applyFont="1" applyFill="1" applyBorder="1" applyAlignment="1">
      <alignment horizontal="right" vertical="top" wrapText="1"/>
      <protection/>
    </xf>
    <xf numFmtId="4" fontId="0" fillId="0" borderId="24" xfId="45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/>
    </xf>
    <xf numFmtId="0" fontId="12" fillId="0" borderId="27" xfId="55" applyFont="1" applyFill="1" applyBorder="1" applyAlignment="1">
      <alignment horizontal="right" vertical="top" wrapText="1"/>
      <protection/>
    </xf>
    <xf numFmtId="14" fontId="9" fillId="0" borderId="27" xfId="0" applyNumberFormat="1" applyFont="1" applyFill="1" applyBorder="1" applyAlignment="1">
      <alignment horizontal="right" vertical="top"/>
    </xf>
    <xf numFmtId="188" fontId="0" fillId="0" borderId="27" xfId="55" applyNumberFormat="1" applyFont="1" applyFill="1" applyBorder="1" applyAlignment="1">
      <alignment horizontal="right" vertical="top" wrapText="1"/>
      <protection/>
    </xf>
    <xf numFmtId="4" fontId="0" fillId="0" borderId="27" xfId="0" applyNumberFormat="1" applyFont="1" applyBorder="1" applyAlignment="1">
      <alignment horizontal="right" vertical="top"/>
    </xf>
    <xf numFmtId="4" fontId="9" fillId="0" borderId="27" xfId="0" applyNumberFormat="1" applyFont="1" applyFill="1" applyBorder="1" applyAlignment="1">
      <alignment horizontal="right" vertical="top"/>
    </xf>
    <xf numFmtId="4" fontId="0" fillId="0" borderId="27" xfId="55" applyNumberFormat="1" applyFont="1" applyFill="1" applyBorder="1" applyAlignment="1">
      <alignment horizontal="right" vertical="top" wrapText="1"/>
      <protection/>
    </xf>
    <xf numFmtId="0" fontId="0" fillId="0" borderId="28" xfId="0" applyFont="1" applyBorder="1" applyAlignment="1">
      <alignment horizontal="right" vertical="top"/>
    </xf>
    <xf numFmtId="188" fontId="0" fillId="0" borderId="24" xfId="54" applyNumberFormat="1" applyFont="1" applyFill="1" applyBorder="1" applyAlignment="1">
      <alignment horizontal="right" vertical="top" wrapText="1"/>
      <protection/>
    </xf>
    <xf numFmtId="4" fontId="0" fillId="0" borderId="24" xfId="54" applyNumberFormat="1" applyFont="1" applyFill="1" applyBorder="1" applyAlignment="1">
      <alignment horizontal="right" vertical="top" wrapText="1"/>
      <protection/>
    </xf>
    <xf numFmtId="188" fontId="0" fillId="0" borderId="15" xfId="54" applyNumberFormat="1" applyFont="1" applyFill="1" applyBorder="1" applyAlignment="1">
      <alignment horizontal="right" vertical="top" wrapText="1"/>
      <protection/>
    </xf>
    <xf numFmtId="0" fontId="0" fillId="0" borderId="24" xfId="0" applyFont="1" applyFill="1" applyBorder="1" applyAlignment="1">
      <alignment/>
    </xf>
    <xf numFmtId="4" fontId="0" fillId="0" borderId="24" xfId="54" applyNumberFormat="1" applyFont="1" applyFill="1" applyBorder="1" applyAlignment="1">
      <alignment horizontal="right" vertical="top" wrapText="1"/>
      <protection/>
    </xf>
    <xf numFmtId="188" fontId="0" fillId="0" borderId="24" xfId="54" applyNumberFormat="1" applyFont="1" applyFill="1" applyBorder="1" applyAlignment="1">
      <alignment horizontal="right" vertical="top" wrapText="1"/>
      <protection/>
    </xf>
    <xf numFmtId="0" fontId="0" fillId="0" borderId="27" xfId="55" applyFont="1" applyFill="1" applyBorder="1" applyAlignment="1">
      <alignment horizontal="right" vertical="top" wrapText="1"/>
      <protection/>
    </xf>
    <xf numFmtId="0" fontId="12" fillId="0" borderId="27" xfId="54" applyFont="1" applyFill="1" applyBorder="1" applyAlignment="1">
      <alignment horizontal="left" vertical="top" wrapText="1"/>
      <protection/>
    </xf>
    <xf numFmtId="0" fontId="0" fillId="0" borderId="27" xfId="55" applyFont="1" applyFill="1" applyBorder="1" applyAlignment="1">
      <alignment horizontal="left" vertical="top" wrapText="1"/>
      <protection/>
    </xf>
    <xf numFmtId="0" fontId="12" fillId="0" borderId="27" xfId="55" applyFont="1" applyFill="1" applyBorder="1" applyAlignment="1">
      <alignment horizontal="left" vertical="top"/>
      <protection/>
    </xf>
    <xf numFmtId="0" fontId="14" fillId="0" borderId="25" xfId="55" applyFont="1" applyFill="1" applyBorder="1" applyAlignment="1">
      <alignment horizontal="left" vertical="top" wrapText="1"/>
      <protection/>
    </xf>
    <xf numFmtId="49" fontId="0" fillId="0" borderId="10" xfId="55" applyNumberFormat="1" applyFont="1" applyFill="1" applyBorder="1" applyAlignment="1">
      <alignment horizontal="right" vertical="top" wrapText="1"/>
      <protection/>
    </xf>
    <xf numFmtId="0" fontId="4" fillId="0" borderId="19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164" fontId="7" fillId="0" borderId="10" xfId="55" applyNumberFormat="1" applyFont="1" applyFill="1" applyBorder="1" applyAlignment="1">
      <alignment horizontal="center" vertical="top" wrapText="1"/>
      <protection/>
    </xf>
    <xf numFmtId="165" fontId="4" fillId="0" borderId="10" xfId="65" applyNumberFormat="1" applyFont="1" applyFill="1" applyBorder="1" applyAlignment="1">
      <alignment horizontal="center" vertical="top" wrapText="1"/>
    </xf>
    <xf numFmtId="165" fontId="4" fillId="0" borderId="19" xfId="65" applyNumberFormat="1" applyFont="1" applyFill="1" applyBorder="1" applyAlignment="1">
      <alignment horizontal="center" vertical="top" wrapText="1"/>
    </xf>
    <xf numFmtId="164" fontId="4" fillId="0" borderId="16" xfId="55" applyNumberFormat="1" applyFont="1" applyFill="1" applyBorder="1" applyAlignment="1">
      <alignment horizontal="center" vertical="top" wrapText="1"/>
      <protection/>
    </xf>
    <xf numFmtId="0" fontId="4" fillId="0" borderId="29" xfId="55" applyFont="1" applyFill="1" applyBorder="1" applyAlignment="1">
      <alignment horizontal="center" vertical="top" wrapText="1"/>
      <protection/>
    </xf>
    <xf numFmtId="0" fontId="4" fillId="0" borderId="20" xfId="55" applyFont="1" applyFill="1" applyBorder="1" applyAlignment="1">
      <alignment horizontal="center" vertical="top" wrapText="1"/>
      <protection/>
    </xf>
    <xf numFmtId="0" fontId="4" fillId="0" borderId="12" xfId="55" applyFont="1" applyFill="1" applyBorder="1" applyAlignment="1">
      <alignment horizontal="center" vertical="top" wrapText="1"/>
      <protection/>
    </xf>
    <xf numFmtId="0" fontId="7" fillId="0" borderId="16" xfId="54" applyFont="1" applyFill="1" applyBorder="1" applyAlignment="1">
      <alignment horizontal="center" vertical="top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4" fillId="0" borderId="19" xfId="54" applyFont="1" applyFill="1" applyBorder="1" applyAlignment="1">
      <alignment horizontal="center" vertical="top" wrapText="1"/>
      <protection/>
    </xf>
    <xf numFmtId="164" fontId="7" fillId="0" borderId="16" xfId="55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4" fillId="0" borderId="16" xfId="65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top" wrapText="1"/>
      <protection/>
    </xf>
    <xf numFmtId="164" fontId="4" fillId="0" borderId="10" xfId="55" applyNumberFormat="1" applyFont="1" applyFill="1" applyBorder="1" applyAlignment="1">
      <alignment horizontal="center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14" fillId="0" borderId="25" xfId="55" applyFont="1" applyFill="1" applyBorder="1" applyAlignment="1">
      <alignment horizontal="left" vertical="top" wrapText="1"/>
      <protection/>
    </xf>
    <xf numFmtId="0" fontId="14" fillId="0" borderId="24" xfId="55" applyFont="1" applyFill="1" applyBorder="1" applyAlignment="1">
      <alignment horizontal="left" vertical="top" wrapText="1"/>
      <protection/>
    </xf>
    <xf numFmtId="0" fontId="4" fillId="0" borderId="16" xfId="54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22" xfId="55" applyNumberFormat="1" applyFont="1" applyFill="1" applyBorder="1" applyAlignment="1">
      <alignment horizontal="center" vertical="top" wrapText="1"/>
      <protection/>
    </xf>
    <xf numFmtId="165" fontId="4" fillId="0" borderId="22" xfId="65" applyNumberFormat="1" applyFont="1" applyFill="1" applyBorder="1" applyAlignment="1">
      <alignment horizontal="center" vertical="top" wrapText="1"/>
    </xf>
    <xf numFmtId="14" fontId="7" fillId="0" borderId="22" xfId="55" applyNumberFormat="1" applyFont="1" applyFill="1" applyBorder="1" applyAlignment="1">
      <alignment horizontal="center" vertical="top" wrapText="1"/>
      <protection/>
    </xf>
    <xf numFmtId="14" fontId="7" fillId="0" borderId="10" xfId="55" applyNumberFormat="1" applyFont="1" applyFill="1" applyBorder="1" applyAlignment="1">
      <alignment horizontal="center" vertical="top" wrapText="1"/>
      <protection/>
    </xf>
    <xf numFmtId="14" fontId="7" fillId="0" borderId="19" xfId="55" applyNumberFormat="1" applyFont="1" applyFill="1" applyBorder="1" applyAlignment="1">
      <alignment horizontal="center" vertical="top" wrapText="1"/>
      <protection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16" xfId="55" applyNumberFormat="1" applyFont="1" applyFill="1" applyBorder="1" applyAlignment="1">
      <alignment horizontal="center" vertical="top" wrapText="1"/>
      <protection/>
    </xf>
    <xf numFmtId="0" fontId="7" fillId="0" borderId="24" xfId="55" applyFont="1" applyFill="1" applyBorder="1" applyAlignment="1">
      <alignment horizontal="center" vertical="top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4" fillId="0" borderId="24" xfId="65" applyNumberFormat="1" applyFont="1" applyFill="1" applyBorder="1" applyAlignment="1">
      <alignment horizontal="center" vertical="top" wrapText="1"/>
    </xf>
    <xf numFmtId="164" fontId="7" fillId="0" borderId="24" xfId="55" applyNumberFormat="1" applyFont="1" applyFill="1" applyBorder="1" applyAlignment="1">
      <alignment horizontal="center" vertical="top" wrapText="1"/>
      <protection/>
    </xf>
    <xf numFmtId="164" fontId="7" fillId="0" borderId="19" xfId="55" applyNumberFormat="1" applyFont="1" applyFill="1" applyBorder="1" applyAlignment="1">
      <alignment horizontal="center" vertical="top" wrapText="1"/>
      <protection/>
    </xf>
    <xf numFmtId="0" fontId="4" fillId="0" borderId="10" xfId="55" applyNumberFormat="1" applyFont="1" applyFill="1" applyBorder="1" applyAlignment="1">
      <alignment horizontal="center" vertical="top" wrapText="1"/>
      <protection/>
    </xf>
    <xf numFmtId="0" fontId="4" fillId="0" borderId="19" xfId="55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7" fillId="0" borderId="16" xfId="55" applyFont="1" applyFill="1" applyBorder="1" applyAlignment="1">
      <alignment horizontal="center" vertical="top" wrapText="1"/>
      <protection/>
    </xf>
    <xf numFmtId="4" fontId="4" fillId="0" borderId="27" xfId="55" applyNumberFormat="1" applyFont="1" applyFill="1" applyBorder="1" applyAlignment="1">
      <alignment horizontal="center" vertical="top" wrapText="1"/>
      <protection/>
    </xf>
    <xf numFmtId="4" fontId="4" fillId="0" borderId="45" xfId="55" applyNumberFormat="1" applyFont="1" applyFill="1" applyBorder="1" applyAlignment="1">
      <alignment horizontal="center" vertical="top" wrapText="1"/>
      <protection/>
    </xf>
    <xf numFmtId="164" fontId="4" fillId="0" borderId="61" xfId="55" applyNumberFormat="1" applyFont="1" applyFill="1" applyBorder="1" applyAlignment="1">
      <alignment horizontal="center" vertical="top" wrapText="1"/>
      <protection/>
    </xf>
    <xf numFmtId="164" fontId="4" fillId="0" borderId="62" xfId="55" applyNumberFormat="1" applyFont="1" applyFill="1" applyBorder="1" applyAlignment="1">
      <alignment horizontal="center" vertical="top" wrapText="1"/>
      <protection/>
    </xf>
    <xf numFmtId="164" fontId="4" fillId="0" borderId="63" xfId="55" applyNumberFormat="1" applyFont="1" applyFill="1" applyBorder="1" applyAlignment="1">
      <alignment horizontal="center" vertical="top" wrapText="1"/>
      <protection/>
    </xf>
    <xf numFmtId="164" fontId="4" fillId="0" borderId="40" xfId="55" applyNumberFormat="1" applyFont="1" applyFill="1" applyBorder="1" applyAlignment="1">
      <alignment horizontal="center" vertical="top" wrapText="1"/>
      <protection/>
    </xf>
    <xf numFmtId="164" fontId="4" fillId="0" borderId="37" xfId="55" applyNumberFormat="1" applyFont="1" applyFill="1" applyBorder="1" applyAlignment="1">
      <alignment horizontal="center" vertical="top" wrapText="1"/>
      <protection/>
    </xf>
    <xf numFmtId="164" fontId="4" fillId="0" borderId="38" xfId="55" applyNumberFormat="1" applyFont="1" applyFill="1" applyBorder="1" applyAlignment="1">
      <alignment horizontal="center" vertical="top" wrapText="1"/>
      <protection/>
    </xf>
    <xf numFmtId="164" fontId="4" fillId="0" borderId="35" xfId="55" applyNumberFormat="1" applyFont="1" applyFill="1" applyBorder="1" applyAlignment="1">
      <alignment horizontal="center" vertical="top" wrapText="1"/>
      <protection/>
    </xf>
    <xf numFmtId="4" fontId="4" fillId="0" borderId="10" xfId="55" applyNumberFormat="1" applyFont="1" applyFill="1" applyBorder="1" applyAlignment="1">
      <alignment horizontal="center" vertical="top" wrapText="1"/>
      <protection/>
    </xf>
    <xf numFmtId="4" fontId="4" fillId="0" borderId="19" xfId="55" applyNumberFormat="1" applyFont="1" applyFill="1" applyBorder="1" applyAlignment="1">
      <alignment horizontal="center" vertical="top" wrapText="1"/>
      <protection/>
    </xf>
    <xf numFmtId="2" fontId="0" fillId="0" borderId="64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9" xfId="55" applyNumberFormat="1" applyFont="1" applyFill="1" applyBorder="1" applyAlignment="1">
      <alignment horizontal="center" vertical="center" wrapText="1"/>
      <protection/>
    </xf>
    <xf numFmtId="164" fontId="4" fillId="0" borderId="19" xfId="55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right"/>
    </xf>
    <xf numFmtId="14" fontId="4" fillId="0" borderId="10" xfId="55" applyNumberFormat="1" applyFont="1" applyFill="1" applyBorder="1" applyAlignment="1">
      <alignment horizontal="center" vertical="top" wrapText="1"/>
      <protection/>
    </xf>
    <xf numFmtId="14" fontId="4" fillId="0" borderId="19" xfId="55" applyNumberFormat="1" applyFont="1" applyFill="1" applyBorder="1" applyAlignment="1">
      <alignment horizontal="center" vertical="top" wrapText="1"/>
      <protection/>
    </xf>
    <xf numFmtId="4" fontId="4" fillId="0" borderId="10" xfId="65" applyNumberFormat="1" applyFont="1" applyFill="1" applyBorder="1" applyAlignment="1">
      <alignment horizontal="center" vertical="top" wrapText="1"/>
    </xf>
    <xf numFmtId="4" fontId="4" fillId="0" borderId="19" xfId="65" applyNumberFormat="1" applyFont="1" applyFill="1" applyBorder="1" applyAlignment="1">
      <alignment horizontal="center" vertical="top" wrapText="1"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18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14" fontId="4" fillId="0" borderId="18" xfId="55" applyNumberFormat="1" applyFont="1" applyFill="1" applyBorder="1" applyAlignment="1">
      <alignment horizontal="center" vertical="top" wrapText="1"/>
      <protection/>
    </xf>
    <xf numFmtId="14" fontId="4" fillId="0" borderId="13" xfId="55" applyNumberFormat="1" applyFont="1" applyFill="1" applyBorder="1" applyAlignment="1">
      <alignment horizontal="center" vertical="top" wrapText="1"/>
      <protection/>
    </xf>
    <xf numFmtId="164" fontId="7" fillId="0" borderId="18" xfId="55" applyNumberFormat="1" applyFont="1" applyFill="1" applyBorder="1" applyAlignment="1">
      <alignment horizontal="center" vertical="top" wrapText="1"/>
      <protection/>
    </xf>
    <xf numFmtId="164" fontId="7" fillId="0" borderId="27" xfId="55" applyNumberFormat="1" applyFont="1" applyFill="1" applyBorder="1" applyAlignment="1">
      <alignment horizontal="center" vertical="top" wrapText="1"/>
      <protection/>
    </xf>
    <xf numFmtId="164" fontId="7" fillId="0" borderId="42" xfId="55" applyNumberFormat="1" applyFont="1" applyFill="1" applyBorder="1" applyAlignment="1">
      <alignment horizontal="center" vertical="top" wrapText="1"/>
      <protection/>
    </xf>
    <xf numFmtId="164" fontId="7" fillId="0" borderId="45" xfId="55" applyNumberFormat="1" applyFont="1" applyFill="1" applyBorder="1" applyAlignment="1">
      <alignment horizontal="center" vertical="top" wrapText="1"/>
      <protection/>
    </xf>
    <xf numFmtId="0" fontId="4" fillId="0" borderId="61" xfId="55" applyFont="1" applyFill="1" applyBorder="1" applyAlignment="1">
      <alignment horizontal="center" vertical="top" wrapText="1"/>
      <protection/>
    </xf>
    <xf numFmtId="0" fontId="4" fillId="0" borderId="39" xfId="55" applyFont="1" applyFill="1" applyBorder="1" applyAlignment="1">
      <alignment horizontal="center" vertical="top" wrapText="1"/>
      <protection/>
    </xf>
    <xf numFmtId="0" fontId="4" fillId="0" borderId="47" xfId="55" applyFont="1" applyFill="1" applyBorder="1" applyAlignment="1">
      <alignment horizontal="center" vertical="top" wrapText="1"/>
      <protection/>
    </xf>
    <xf numFmtId="164" fontId="4" fillId="0" borderId="20" xfId="55" applyNumberFormat="1" applyFont="1" applyFill="1" applyBorder="1" applyAlignment="1">
      <alignment horizontal="center" vertical="top" wrapText="1"/>
      <protection/>
    </xf>
    <xf numFmtId="164" fontId="4" fillId="0" borderId="12" xfId="55" applyNumberFormat="1" applyFont="1" applyFill="1" applyBorder="1" applyAlignment="1">
      <alignment horizontal="center" vertical="top" wrapText="1"/>
      <protection/>
    </xf>
    <xf numFmtId="164" fontId="7" fillId="0" borderId="25" xfId="55" applyNumberFormat="1" applyFont="1" applyFill="1" applyBorder="1" applyAlignment="1">
      <alignment horizontal="center" vertical="top" wrapText="1"/>
      <protection/>
    </xf>
    <xf numFmtId="164" fontId="7" fillId="0" borderId="15" xfId="55" applyNumberFormat="1" applyFont="1" applyFill="1" applyBorder="1" applyAlignment="1">
      <alignment horizontal="center" vertical="top" wrapText="1"/>
      <protection/>
    </xf>
    <xf numFmtId="164" fontId="4" fillId="0" borderId="21" xfId="55" applyNumberFormat="1" applyFont="1" applyFill="1" applyBorder="1" applyAlignment="1">
      <alignment horizontal="center" vertical="top" wrapText="1"/>
      <protection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4" fillId="0" borderId="17" xfId="55" applyFont="1" applyFill="1" applyBorder="1" applyAlignment="1">
      <alignment horizontal="center" vertical="top" wrapText="1"/>
      <protection/>
    </xf>
    <xf numFmtId="0" fontId="4" fillId="0" borderId="18" xfId="55" applyFont="1" applyFill="1" applyBorder="1" applyAlignment="1">
      <alignment horizontal="center" vertical="top" wrapText="1"/>
      <protection/>
    </xf>
    <xf numFmtId="14" fontId="4" fillId="0" borderId="20" xfId="55" applyNumberFormat="1" applyFont="1" applyFill="1" applyBorder="1" applyAlignment="1">
      <alignment horizontal="center" vertical="top" wrapText="1"/>
      <protection/>
    </xf>
    <xf numFmtId="14" fontId="4" fillId="0" borderId="12" xfId="55" applyNumberFormat="1" applyFont="1" applyFill="1" applyBorder="1" applyAlignment="1">
      <alignment horizontal="center" vertical="top" wrapText="1"/>
      <protection/>
    </xf>
    <xf numFmtId="164" fontId="4" fillId="0" borderId="23" xfId="55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67" xfId="55" applyFont="1" applyFill="1" applyBorder="1" applyAlignment="1">
      <alignment horizontal="center" vertical="center" wrapText="1"/>
      <protection/>
    </xf>
    <xf numFmtId="0" fontId="7" fillId="0" borderId="68" xfId="55" applyFont="1" applyFill="1" applyBorder="1" applyAlignment="1">
      <alignment horizontal="center" vertical="center" wrapText="1"/>
      <protection/>
    </xf>
    <xf numFmtId="0" fontId="7" fillId="0" borderId="69" xfId="55" applyFont="1" applyFill="1" applyBorder="1" applyAlignment="1">
      <alignment horizontal="center" vertical="center" wrapText="1"/>
      <protection/>
    </xf>
    <xf numFmtId="4" fontId="4" fillId="0" borderId="20" xfId="65" applyNumberFormat="1" applyFont="1" applyFill="1" applyBorder="1" applyAlignment="1">
      <alignment horizontal="center" vertical="top" wrapText="1"/>
    </xf>
    <xf numFmtId="4" fontId="4" fillId="0" borderId="12" xfId="65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wrapText="1"/>
    </xf>
    <xf numFmtId="0" fontId="4" fillId="0" borderId="29" xfId="55" applyNumberFormat="1" applyFont="1" applyFill="1" applyBorder="1" applyAlignment="1">
      <alignment horizontal="center" vertical="top" wrapText="1"/>
      <protection/>
    </xf>
    <xf numFmtId="0" fontId="4" fillId="0" borderId="17" xfId="55" applyNumberFormat="1" applyFont="1" applyFill="1" applyBorder="1" applyAlignment="1">
      <alignment horizontal="center" vertical="top" wrapText="1"/>
      <protection/>
    </xf>
    <xf numFmtId="164" fontId="7" fillId="0" borderId="13" xfId="55" applyNumberFormat="1" applyFont="1" applyFill="1" applyBorder="1" applyAlignment="1">
      <alignment horizontal="center" vertical="top" wrapText="1"/>
      <protection/>
    </xf>
    <xf numFmtId="0" fontId="7" fillId="0" borderId="29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14" fontId="7" fillId="0" borderId="20" xfId="55" applyNumberFormat="1" applyFont="1" applyFill="1" applyBorder="1" applyAlignment="1">
      <alignment horizontal="center" vertical="top" wrapText="1"/>
      <protection/>
    </xf>
    <xf numFmtId="14" fontId="7" fillId="0" borderId="12" xfId="55" applyNumberFormat="1" applyFont="1" applyFill="1" applyBorder="1" applyAlignment="1">
      <alignment horizontal="center" vertical="top" wrapText="1"/>
      <protection/>
    </xf>
    <xf numFmtId="14" fontId="7" fillId="0" borderId="18" xfId="55" applyNumberFormat="1" applyFont="1" applyFill="1" applyBorder="1" applyAlignment="1">
      <alignment horizontal="center" vertical="top" wrapText="1"/>
      <protection/>
    </xf>
    <xf numFmtId="14" fontId="7" fillId="0" borderId="13" xfId="55" applyNumberFormat="1" applyFont="1" applyFill="1" applyBorder="1" applyAlignment="1">
      <alignment horizontal="center" vertical="top" wrapText="1"/>
      <protection/>
    </xf>
    <xf numFmtId="0" fontId="4" fillId="0" borderId="63" xfId="55" applyFont="1" applyFill="1" applyBorder="1" applyAlignment="1">
      <alignment horizontal="center" vertical="top" wrapText="1"/>
      <protection/>
    </xf>
    <xf numFmtId="0" fontId="7" fillId="0" borderId="70" xfId="55" applyFont="1" applyFill="1" applyBorder="1" applyAlignment="1">
      <alignment horizontal="center" vertical="top" wrapText="1"/>
      <protection/>
    </xf>
    <xf numFmtId="0" fontId="7" fillId="0" borderId="67" xfId="55" applyFont="1" applyFill="1" applyBorder="1" applyAlignment="1">
      <alignment horizontal="center" vertical="top" wrapText="1"/>
      <protection/>
    </xf>
    <xf numFmtId="165" fontId="4" fillId="0" borderId="29" xfId="65" applyNumberFormat="1" applyFont="1" applyFill="1" applyBorder="1" applyAlignment="1">
      <alignment horizontal="center" vertical="top" wrapText="1"/>
    </xf>
    <xf numFmtId="165" fontId="4" fillId="0" borderId="17" xfId="65" applyNumberFormat="1" applyFont="1" applyFill="1" applyBorder="1" applyAlignment="1">
      <alignment horizontal="center" vertical="top" wrapText="1"/>
    </xf>
    <xf numFmtId="165" fontId="4" fillId="0" borderId="18" xfId="65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14" fontId="4" fillId="0" borderId="39" xfId="55" applyNumberFormat="1" applyFont="1" applyFill="1" applyBorder="1" applyAlignment="1">
      <alignment horizontal="center" vertical="top" wrapText="1"/>
      <protection/>
    </xf>
    <xf numFmtId="14" fontId="4" fillId="0" borderId="47" xfId="55" applyNumberFormat="1" applyFont="1" applyFill="1" applyBorder="1" applyAlignment="1">
      <alignment horizontal="center" vertical="top" wrapText="1"/>
      <protection/>
    </xf>
    <xf numFmtId="0" fontId="4" fillId="0" borderId="20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14" fontId="4" fillId="0" borderId="36" xfId="55" applyNumberFormat="1" applyFont="1" applyFill="1" applyBorder="1" applyAlignment="1">
      <alignment horizontal="center" vertical="top" wrapText="1"/>
      <protection/>
    </xf>
    <xf numFmtId="14" fontId="4" fillId="0" borderId="48" xfId="55" applyNumberFormat="1" applyFont="1" applyFill="1" applyBorder="1" applyAlignment="1">
      <alignment horizontal="center" vertical="top" wrapText="1"/>
      <protection/>
    </xf>
    <xf numFmtId="0" fontId="4" fillId="0" borderId="36" xfId="55" applyFont="1" applyFill="1" applyBorder="1" applyAlignment="1">
      <alignment horizontal="center" vertical="top" wrapText="1"/>
      <protection/>
    </xf>
    <xf numFmtId="0" fontId="4" fillId="0" borderId="48" xfId="55" applyFont="1" applyFill="1" applyBorder="1" applyAlignment="1">
      <alignment horizontal="center" vertical="top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4" fillId="0" borderId="25" xfId="55" applyNumberFormat="1" applyFont="1" applyFill="1" applyBorder="1" applyAlignment="1">
      <alignment horizontal="center" vertical="top" wrapText="1"/>
      <protection/>
    </xf>
    <xf numFmtId="164" fontId="4" fillId="0" borderId="24" xfId="55" applyNumberFormat="1" applyFont="1" applyFill="1" applyBorder="1" applyAlignment="1">
      <alignment horizontal="center" vertical="top" wrapText="1"/>
      <protection/>
    </xf>
    <xf numFmtId="164" fontId="4" fillId="0" borderId="15" xfId="55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25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164" fontId="4" fillId="0" borderId="31" xfId="55" applyNumberFormat="1" applyFont="1" applyFill="1" applyBorder="1" applyAlignment="1">
      <alignment horizontal="center" vertical="top" wrapText="1"/>
      <protection/>
    </xf>
    <xf numFmtId="0" fontId="4" fillId="0" borderId="25" xfId="55" applyFont="1" applyFill="1" applyBorder="1" applyAlignment="1">
      <alignment horizontal="center" vertical="top" wrapText="1"/>
      <protection/>
    </xf>
    <xf numFmtId="0" fontId="4" fillId="0" borderId="73" xfId="55" applyFont="1" applyFill="1" applyBorder="1" applyAlignment="1">
      <alignment horizontal="center" vertical="top" wrapText="1"/>
      <protection/>
    </xf>
    <xf numFmtId="14" fontId="20" fillId="0" borderId="71" xfId="0" applyNumberFormat="1" applyFont="1" applyBorder="1" applyAlignment="1">
      <alignment horizontal="center" vertical="top" wrapText="1"/>
    </xf>
    <xf numFmtId="14" fontId="20" fillId="0" borderId="72" xfId="0" applyNumberFormat="1" applyFont="1" applyBorder="1" applyAlignment="1">
      <alignment horizontal="center" vertical="top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4" fontId="7" fillId="0" borderId="30" xfId="55" applyNumberFormat="1" applyFont="1" applyFill="1" applyBorder="1" applyAlignment="1">
      <alignment horizontal="center" vertical="top" wrapText="1"/>
      <protection/>
    </xf>
    <xf numFmtId="0" fontId="20" fillId="0" borderId="25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165" fontId="4" fillId="0" borderId="30" xfId="65" applyNumberFormat="1" applyFont="1" applyFill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74" xfId="0" applyFont="1" applyFill="1" applyBorder="1" applyAlignment="1">
      <alignment horizontal="left" vertical="top" wrapText="1"/>
    </xf>
    <xf numFmtId="0" fontId="20" fillId="0" borderId="75" xfId="0" applyFont="1" applyFill="1" applyBorder="1" applyAlignment="1">
      <alignment horizontal="left" vertical="top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vertical="top" wrapText="1"/>
    </xf>
    <xf numFmtId="0" fontId="20" fillId="0" borderId="67" xfId="0" applyFont="1" applyBorder="1" applyAlignment="1">
      <alignment horizontal="left" vertical="top" wrapText="1"/>
    </xf>
    <xf numFmtId="0" fontId="20" fillId="0" borderId="82" xfId="0" applyFont="1" applyFill="1" applyBorder="1" applyAlignment="1">
      <alignment horizontal="left" vertical="top" wrapText="1"/>
    </xf>
    <xf numFmtId="0" fontId="20" fillId="0" borderId="68" xfId="0" applyFont="1" applyFill="1" applyBorder="1" applyAlignment="1">
      <alignment horizontal="left" vertical="top" wrapText="1"/>
    </xf>
    <xf numFmtId="0" fontId="0" fillId="0" borderId="83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85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20" fillId="0" borderId="89" xfId="0" applyFont="1" applyBorder="1" applyAlignment="1">
      <alignment horizontal="center" vertical="top" wrapText="1"/>
    </xf>
    <xf numFmtId="0" fontId="20" fillId="0" borderId="90" xfId="0" applyFont="1" applyBorder="1" applyAlignment="1">
      <alignment horizontal="center" vertical="top" wrapText="1"/>
    </xf>
    <xf numFmtId="0" fontId="20" fillId="0" borderId="91" xfId="0" applyFont="1" applyBorder="1" applyAlignment="1">
      <alignment horizontal="center" vertical="top" wrapText="1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0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0" fontId="9" fillId="0" borderId="70" xfId="0" applyFont="1" applyBorder="1" applyAlignment="1">
      <alignment horizontal="left" vertical="top"/>
    </xf>
    <xf numFmtId="0" fontId="9" fillId="0" borderId="67" xfId="0" applyFont="1" applyBorder="1" applyAlignment="1">
      <alignment horizontal="left" vertical="top"/>
    </xf>
    <xf numFmtId="0" fontId="9" fillId="0" borderId="82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6" xfId="55" applyFont="1" applyFill="1" applyBorder="1" applyAlignment="1">
      <alignment horizontal="left" vertical="top" wrapText="1"/>
      <protection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6" xfId="55" applyFont="1" applyFill="1" applyBorder="1" applyAlignment="1">
      <alignment horizontal="left" vertical="top" wrapText="1"/>
      <protection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1" xfId="55" applyFont="1" applyFill="1" applyBorder="1" applyAlignment="1">
      <alignment horizontal="left" vertical="top" wrapText="1"/>
      <protection/>
    </xf>
    <xf numFmtId="0" fontId="4" fillId="0" borderId="20" xfId="55" applyFont="1" applyFill="1" applyBorder="1" applyAlignment="1">
      <alignment horizontal="left" vertical="top" wrapText="1"/>
      <protection/>
    </xf>
    <xf numFmtId="0" fontId="4" fillId="24" borderId="20" xfId="0" applyFont="1" applyFill="1" applyBorder="1" applyAlignment="1">
      <alignment horizontal="left" vertical="top"/>
    </xf>
    <xf numFmtId="0" fontId="4" fillId="24" borderId="20" xfId="0" applyFont="1" applyFill="1" applyBorder="1" applyAlignment="1">
      <alignment horizontal="left" vertical="top"/>
    </xf>
    <xf numFmtId="0" fontId="4" fillId="24" borderId="26" xfId="0" applyFont="1" applyFill="1" applyBorder="1" applyAlignment="1">
      <alignment horizontal="left" vertical="top"/>
    </xf>
    <xf numFmtId="0" fontId="4" fillId="0" borderId="29" xfId="55" applyFont="1" applyFill="1" applyBorder="1" applyAlignment="1">
      <alignment horizontal="left" vertical="top" wrapText="1"/>
      <protection/>
    </xf>
    <xf numFmtId="0" fontId="4" fillId="0" borderId="29" xfId="55" applyFont="1" applyFill="1" applyBorder="1" applyAlignment="1">
      <alignment horizontal="left" vertical="top" wrapText="1"/>
      <protection/>
    </xf>
    <xf numFmtId="0" fontId="4" fillId="0" borderId="12" xfId="55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left"/>
    </xf>
  </cellXfs>
  <cellStyles count="53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Hyperlink" xfId="42"/>
    <cellStyle name="Currency" xfId="43"/>
    <cellStyle name="Currency [0]" xfId="44"/>
    <cellStyle name="㼿㼿㼿㼿㼠㼿㼿㼿㼿㼿‿㼿㼿?_x0000__x0000__x0000__x0000__x0000__x0000__x0000__x0000__x0000__x0000__x0000__x0000__x0000_" xfId="45"/>
    <cellStyle name="㼿㼿㼿㼿‿?_x0000__x0000__x0000__x0000__x0000_" xfId="46"/>
    <cellStyle name="㼿㼿㼿㼿‿?_x0000__x0000__x0000__x0000__x0000_" xfId="47"/>
    <cellStyle name="㼿㼿㼿㼿‿?_x0000__x0000__x0000__x0000__x0000_" xfId="48"/>
    <cellStyle name="㼿㼿㼿㼿‿?_x0000__x0000__x0000__x0000__x0000_" xfId="49"/>
    <cellStyle name="㼿㼿_x0000__x0000_" xfId="50"/>
    <cellStyle name="㼿㼿㼿㼿㼿‿㼿㼿㼿_x0000__x0000__x0000__x0000__x0000__x0000__x0000__x0000__x0000_" xfId="51"/>
    <cellStyle name="㼿㼿㼿㼿_x0000__x0000__x0000__x0000_" xfId="52"/>
    <cellStyle name="㼿㼿㼿㼿㼿?_x0000__x0000__x0000__x0000__x0000_" xfId="53"/>
    <cellStyle name="㼿㼿㼿㼿㼿㼿‿㼿㼿‿㼿㼠_x0000__x0000__x0000__x0000__x0000__x0000__x0000__x0000__x0000__x0000__x0000__x0000_" xfId="54"/>
    <cellStyle name="㼿㼿㼿㼿㼿㼿㼿㼿㼠㼿㼿㼿㼿㼿㼿_x0000__x0000__x0000__x0000__x0000__x0000__x0000__x0000__x0000__x0000__x0000__x0000__x0000__x0000__x0000_" xfId="55"/>
    <cellStyle name="㼿㼿㼿㼿㼿㼿?_x0000__x0000__x0000__x0000__x0000__x0000_" xfId="56"/>
    <cellStyle name="Followed Hyperlink" xfId="57"/>
    <cellStyle name="㼿㼿㼿_x0000__x0000__x0000_" xfId="58"/>
    <cellStyle name="㼿㼿㼿㼿?_x0000__x0000__x0000__x0000_" xfId="59"/>
    <cellStyle name="㼿㼿㼿㼿㼿_x0000__x0000__x0000__x0000__x0000_" xfId="60"/>
    <cellStyle name="Percent" xfId="61"/>
    <cellStyle name="㼿㼿㼿㼿‿㼿㼿㼿_x0000__x0000__x0000__x0000__x0000__x0000__x0000__x0000_" xfId="62"/>
    <cellStyle name="㼿㼿‿㼿㼿㼿㼿㼿㼿㼿_x0000__x0000__x0000__x0000__x0000__x0000__x0000__x0000__x0000__x0000_" xfId="63"/>
    <cellStyle name="Comma" xfId="64"/>
    <cellStyle name="Comma [0]" xfId="65"/>
    <cellStyle name="㼿㼿㼿?_x0000__x0000__x0000_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38" customFormat="1" ht="41.25" customHeight="1">
      <c r="A2" s="321" t="s">
        <v>150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</row>
    <row r="3" spans="1:21" s="38" customFormat="1" ht="19.5" customHeight="1">
      <c r="A3" s="323" t="s">
        <v>151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</row>
    <row r="4" ht="18">
      <c r="A4" s="1" t="s">
        <v>86</v>
      </c>
    </row>
    <row r="5" spans="1:25" ht="16.5" thickBot="1">
      <c r="A5" s="4"/>
      <c r="S5" s="57" t="s">
        <v>49</v>
      </c>
      <c r="T5" s="30"/>
      <c r="U5" s="30"/>
      <c r="V5" s="30"/>
      <c r="W5" s="30"/>
      <c r="X5" s="30"/>
      <c r="Y5" s="30"/>
    </row>
    <row r="6" spans="1:256" s="14" customFormat="1" ht="54.75" customHeight="1">
      <c r="A6" s="314" t="s">
        <v>0</v>
      </c>
      <c r="B6" s="308" t="s">
        <v>87</v>
      </c>
      <c r="C6" s="313" t="s">
        <v>30</v>
      </c>
      <c r="D6" s="313"/>
      <c r="E6" s="334" t="s">
        <v>31</v>
      </c>
      <c r="F6" s="313" t="s">
        <v>91</v>
      </c>
      <c r="G6" s="320"/>
      <c r="H6" s="313" t="s">
        <v>92</v>
      </c>
      <c r="I6" s="320"/>
      <c r="J6" s="320"/>
      <c r="K6" s="320"/>
      <c r="L6" s="320"/>
      <c r="M6" s="320"/>
      <c r="N6" s="317" t="s">
        <v>152</v>
      </c>
      <c r="O6" s="317"/>
      <c r="P6" s="325" t="s">
        <v>32</v>
      </c>
      <c r="Q6" s="325" t="s">
        <v>93</v>
      </c>
      <c r="R6" s="325"/>
      <c r="S6" s="326" t="s">
        <v>48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4" customFormat="1" ht="23.25" customHeight="1">
      <c r="A7" s="315"/>
      <c r="B7" s="309"/>
      <c r="C7" s="318" t="s">
        <v>33</v>
      </c>
      <c r="D7" s="318" t="s">
        <v>34</v>
      </c>
      <c r="E7" s="318"/>
      <c r="F7" s="310" t="s">
        <v>42</v>
      </c>
      <c r="G7" s="310"/>
      <c r="H7" s="330" t="s">
        <v>59</v>
      </c>
      <c r="I7" s="330"/>
      <c r="J7" s="330" t="s">
        <v>58</v>
      </c>
      <c r="K7" s="330"/>
      <c r="L7" s="330" t="s">
        <v>60</v>
      </c>
      <c r="M7" s="330"/>
      <c r="N7" s="329" t="s">
        <v>43</v>
      </c>
      <c r="O7" s="329"/>
      <c r="P7" s="311"/>
      <c r="Q7" s="311" t="s">
        <v>35</v>
      </c>
      <c r="R7" s="311" t="s">
        <v>8</v>
      </c>
      <c r="S7" s="327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4" customFormat="1" ht="42.75" customHeight="1" thickBot="1">
      <c r="A8" s="316"/>
      <c r="B8" s="307"/>
      <c r="C8" s="319"/>
      <c r="D8" s="319"/>
      <c r="E8" s="319"/>
      <c r="F8" s="96" t="s">
        <v>4</v>
      </c>
      <c r="G8" s="96" t="s">
        <v>28</v>
      </c>
      <c r="H8" s="95" t="s">
        <v>36</v>
      </c>
      <c r="I8" s="95" t="s">
        <v>9</v>
      </c>
      <c r="J8" s="95" t="s">
        <v>36</v>
      </c>
      <c r="K8" s="95" t="s">
        <v>9</v>
      </c>
      <c r="L8" s="95" t="s">
        <v>36</v>
      </c>
      <c r="M8" s="95" t="s">
        <v>9</v>
      </c>
      <c r="N8" s="96" t="s">
        <v>4</v>
      </c>
      <c r="O8" s="96" t="s">
        <v>29</v>
      </c>
      <c r="P8" s="312"/>
      <c r="Q8" s="312"/>
      <c r="R8" s="312"/>
      <c r="S8" s="32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9" customFormat="1" ht="15">
      <c r="A9" s="523" t="s">
        <v>169</v>
      </c>
      <c r="B9" s="90"/>
      <c r="C9" s="91"/>
      <c r="D9" s="91"/>
      <c r="E9" s="91"/>
      <c r="F9" s="98"/>
      <c r="G9" s="98"/>
      <c r="H9" s="92"/>
      <c r="I9" s="93"/>
      <c r="J9" s="92"/>
      <c r="K9" s="93"/>
      <c r="L9" s="92"/>
      <c r="M9" s="93"/>
      <c r="N9" s="98"/>
      <c r="O9" s="98"/>
      <c r="P9" s="94"/>
      <c r="Q9" s="99"/>
      <c r="R9" s="99"/>
      <c r="S9" s="97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79" customFormat="1" ht="15.75" thickBot="1">
      <c r="A10" s="524" t="s">
        <v>170</v>
      </c>
      <c r="B10" s="90"/>
      <c r="C10" s="91"/>
      <c r="D10" s="91"/>
      <c r="E10" s="91"/>
      <c r="F10" s="98"/>
      <c r="G10" s="98"/>
      <c r="H10" s="92"/>
      <c r="I10" s="93"/>
      <c r="J10" s="92"/>
      <c r="K10" s="93"/>
      <c r="L10" s="92"/>
      <c r="M10" s="93"/>
      <c r="N10" s="98"/>
      <c r="O10" s="98"/>
      <c r="P10" s="94"/>
      <c r="Q10" s="99"/>
      <c r="R10" s="99"/>
      <c r="S10" s="97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 t="s">
        <v>168</v>
      </c>
      <c r="CS10" s="78" t="s">
        <v>168</v>
      </c>
      <c r="CT10" s="78" t="s">
        <v>168</v>
      </c>
      <c r="CU10" s="78" t="s">
        <v>168</v>
      </c>
      <c r="CV10" s="78" t="s">
        <v>168</v>
      </c>
      <c r="CW10" s="78" t="s">
        <v>168</v>
      </c>
      <c r="CX10" s="78" t="s">
        <v>168</v>
      </c>
      <c r="CY10" s="78" t="s">
        <v>168</v>
      </c>
      <c r="CZ10" s="78" t="s">
        <v>168</v>
      </c>
      <c r="DA10" s="78" t="s">
        <v>168</v>
      </c>
      <c r="DB10" s="78" t="s">
        <v>168</v>
      </c>
      <c r="DC10" s="78" t="s">
        <v>168</v>
      </c>
      <c r="DD10" s="78" t="s">
        <v>168</v>
      </c>
      <c r="DE10" s="78" t="s">
        <v>168</v>
      </c>
      <c r="DF10" s="78" t="s">
        <v>168</v>
      </c>
      <c r="DG10" s="78" t="s">
        <v>168</v>
      </c>
      <c r="DH10" s="78" t="s">
        <v>168</v>
      </c>
      <c r="DI10" s="78" t="s">
        <v>168</v>
      </c>
      <c r="DJ10" s="78" t="s">
        <v>168</v>
      </c>
      <c r="DK10" s="78" t="s">
        <v>168</v>
      </c>
      <c r="DL10" s="78" t="s">
        <v>168</v>
      </c>
      <c r="DM10" s="78" t="s">
        <v>168</v>
      </c>
      <c r="DN10" s="78" t="s">
        <v>168</v>
      </c>
      <c r="DO10" s="78" t="s">
        <v>168</v>
      </c>
      <c r="DP10" s="78" t="s">
        <v>168</v>
      </c>
      <c r="DQ10" s="78" t="s">
        <v>168</v>
      </c>
      <c r="DR10" s="78" t="s">
        <v>168</v>
      </c>
      <c r="DS10" s="78" t="s">
        <v>168</v>
      </c>
      <c r="DT10" s="78" t="s">
        <v>168</v>
      </c>
      <c r="DU10" s="78" t="s">
        <v>168</v>
      </c>
      <c r="DV10" s="78" t="s">
        <v>168</v>
      </c>
      <c r="DW10" s="78" t="s">
        <v>168</v>
      </c>
      <c r="DX10" s="78" t="s">
        <v>168</v>
      </c>
      <c r="DY10" s="78" t="s">
        <v>168</v>
      </c>
      <c r="DZ10" s="78" t="s">
        <v>168</v>
      </c>
      <c r="EA10" s="78" t="s">
        <v>168</v>
      </c>
      <c r="EB10" s="78" t="s">
        <v>168</v>
      </c>
      <c r="EC10" s="78" t="s">
        <v>168</v>
      </c>
      <c r="ED10" s="78" t="s">
        <v>168</v>
      </c>
      <c r="EE10" s="78" t="s">
        <v>168</v>
      </c>
      <c r="EF10" s="78" t="s">
        <v>168</v>
      </c>
      <c r="EG10" s="78" t="s">
        <v>168</v>
      </c>
      <c r="EH10" s="78" t="s">
        <v>168</v>
      </c>
      <c r="EI10" s="78" t="s">
        <v>168</v>
      </c>
      <c r="EJ10" s="78" t="s">
        <v>168</v>
      </c>
      <c r="EK10" s="78" t="s">
        <v>168</v>
      </c>
      <c r="EL10" s="78" t="s">
        <v>168</v>
      </c>
      <c r="EM10" s="78" t="s">
        <v>168</v>
      </c>
      <c r="EN10" s="78" t="s">
        <v>168</v>
      </c>
      <c r="EO10" s="78" t="s">
        <v>168</v>
      </c>
      <c r="EP10" s="78" t="s">
        <v>168</v>
      </c>
      <c r="EQ10" s="78" t="s">
        <v>168</v>
      </c>
      <c r="ER10" s="78" t="s">
        <v>168</v>
      </c>
      <c r="ES10" s="78" t="s">
        <v>168</v>
      </c>
      <c r="ET10" s="78" t="s">
        <v>168</v>
      </c>
      <c r="EU10" s="78" t="s">
        <v>168</v>
      </c>
      <c r="EV10" s="78" t="s">
        <v>168</v>
      </c>
      <c r="EW10" s="78" t="s">
        <v>168</v>
      </c>
      <c r="EX10" s="78" t="s">
        <v>168</v>
      </c>
      <c r="EY10" s="78" t="s">
        <v>168</v>
      </c>
      <c r="EZ10" s="78" t="s">
        <v>168</v>
      </c>
      <c r="FA10" s="78" t="s">
        <v>168</v>
      </c>
      <c r="FB10" s="78" t="s">
        <v>168</v>
      </c>
      <c r="FC10" s="78" t="s">
        <v>168</v>
      </c>
      <c r="FD10" s="78" t="s">
        <v>168</v>
      </c>
      <c r="FE10" s="78" t="s">
        <v>168</v>
      </c>
      <c r="FF10" s="78" t="s">
        <v>168</v>
      </c>
      <c r="FG10" s="78" t="s">
        <v>168</v>
      </c>
      <c r="FH10" s="78" t="s">
        <v>168</v>
      </c>
      <c r="FI10" s="78" t="s">
        <v>168</v>
      </c>
      <c r="FJ10" s="78" t="s">
        <v>168</v>
      </c>
      <c r="FK10" s="78" t="s">
        <v>168</v>
      </c>
      <c r="FL10" s="78" t="s">
        <v>168</v>
      </c>
      <c r="FM10" s="78" t="s">
        <v>168</v>
      </c>
      <c r="FN10" s="78" t="s">
        <v>168</v>
      </c>
      <c r="FO10" s="78" t="s">
        <v>168</v>
      </c>
      <c r="FP10" s="78" t="s">
        <v>168</v>
      </c>
      <c r="FQ10" s="78" t="s">
        <v>168</v>
      </c>
      <c r="FR10" s="78" t="s">
        <v>168</v>
      </c>
      <c r="FS10" s="78" t="s">
        <v>168</v>
      </c>
      <c r="FT10" s="78" t="s">
        <v>168</v>
      </c>
      <c r="FU10" s="78" t="s">
        <v>168</v>
      </c>
      <c r="FV10" s="78" t="s">
        <v>168</v>
      </c>
      <c r="FW10" s="78" t="s">
        <v>168</v>
      </c>
      <c r="FX10" s="78" t="s">
        <v>168</v>
      </c>
      <c r="FY10" s="78" t="s">
        <v>168</v>
      </c>
      <c r="FZ10" s="78" t="s">
        <v>168</v>
      </c>
      <c r="GA10" s="78" t="s">
        <v>168</v>
      </c>
      <c r="GB10" s="78" t="s">
        <v>168</v>
      </c>
      <c r="GC10" s="78" t="s">
        <v>168</v>
      </c>
      <c r="GD10" s="78" t="s">
        <v>168</v>
      </c>
      <c r="GE10" s="78" t="s">
        <v>168</v>
      </c>
      <c r="GF10" s="78" t="s">
        <v>168</v>
      </c>
      <c r="GG10" s="78" t="s">
        <v>168</v>
      </c>
      <c r="GH10" s="78" t="s">
        <v>168</v>
      </c>
      <c r="GI10" s="78" t="s">
        <v>168</v>
      </c>
      <c r="GJ10" s="78" t="s">
        <v>168</v>
      </c>
      <c r="GK10" s="78" t="s">
        <v>168</v>
      </c>
      <c r="GL10" s="78" t="s">
        <v>168</v>
      </c>
      <c r="GM10" s="78" t="s">
        <v>168</v>
      </c>
      <c r="GN10" s="78" t="s">
        <v>168</v>
      </c>
      <c r="GO10" s="78" t="s">
        <v>168</v>
      </c>
      <c r="GP10" s="78" t="s">
        <v>168</v>
      </c>
      <c r="GQ10" s="78" t="s">
        <v>168</v>
      </c>
      <c r="GR10" s="78" t="s">
        <v>168</v>
      </c>
      <c r="GS10" s="78" t="s">
        <v>168</v>
      </c>
      <c r="GT10" s="78" t="s">
        <v>168</v>
      </c>
      <c r="GU10" s="78" t="s">
        <v>168</v>
      </c>
      <c r="GV10" s="78" t="s">
        <v>168</v>
      </c>
      <c r="GW10" s="78" t="s">
        <v>168</v>
      </c>
      <c r="GX10" s="78" t="s">
        <v>168</v>
      </c>
      <c r="GY10" s="78" t="s">
        <v>168</v>
      </c>
      <c r="GZ10" s="78" t="s">
        <v>168</v>
      </c>
      <c r="HA10" s="78" t="s">
        <v>168</v>
      </c>
      <c r="HB10" s="78" t="s">
        <v>168</v>
      </c>
      <c r="HC10" s="78" t="s">
        <v>168</v>
      </c>
      <c r="HD10" s="78" t="s">
        <v>168</v>
      </c>
      <c r="HE10" s="78" t="s">
        <v>168</v>
      </c>
      <c r="HF10" s="78" t="s">
        <v>168</v>
      </c>
      <c r="HG10" s="78" t="s">
        <v>168</v>
      </c>
      <c r="HH10" s="78" t="s">
        <v>168</v>
      </c>
      <c r="HI10" s="78" t="s">
        <v>168</v>
      </c>
      <c r="HJ10" s="78" t="s">
        <v>168</v>
      </c>
      <c r="HK10" s="78" t="s">
        <v>168</v>
      </c>
      <c r="HL10" s="78" t="s">
        <v>168</v>
      </c>
      <c r="HM10" s="78" t="s">
        <v>168</v>
      </c>
      <c r="HN10" s="78" t="s">
        <v>168</v>
      </c>
      <c r="HO10" s="78" t="s">
        <v>168</v>
      </c>
      <c r="HP10" s="78" t="s">
        <v>168</v>
      </c>
      <c r="HQ10" s="78" t="s">
        <v>168</v>
      </c>
      <c r="HR10" s="78" t="s">
        <v>168</v>
      </c>
      <c r="HS10" s="78" t="s">
        <v>168</v>
      </c>
      <c r="HT10" s="78" t="s">
        <v>168</v>
      </c>
      <c r="HU10" s="78" t="s">
        <v>168</v>
      </c>
      <c r="HV10" s="78" t="s">
        <v>168</v>
      </c>
      <c r="HW10" s="78" t="s">
        <v>168</v>
      </c>
      <c r="HX10" s="78" t="s">
        <v>168</v>
      </c>
      <c r="HY10" s="78" t="s">
        <v>168</v>
      </c>
      <c r="HZ10" s="78" t="s">
        <v>168</v>
      </c>
      <c r="IA10" s="78" t="s">
        <v>168</v>
      </c>
      <c r="IB10" s="78" t="s">
        <v>168</v>
      </c>
      <c r="IC10" s="78" t="s">
        <v>168</v>
      </c>
      <c r="ID10" s="78" t="s">
        <v>168</v>
      </c>
      <c r="IE10" s="78" t="s">
        <v>168</v>
      </c>
      <c r="IF10" s="78" t="s">
        <v>168</v>
      </c>
      <c r="IG10" s="78" t="s">
        <v>168</v>
      </c>
      <c r="IH10" s="78" t="s">
        <v>168</v>
      </c>
      <c r="II10" s="78" t="s">
        <v>168</v>
      </c>
      <c r="IJ10" s="78" t="s">
        <v>168</v>
      </c>
      <c r="IK10" s="78" t="s">
        <v>168</v>
      </c>
      <c r="IL10" s="78" t="s">
        <v>168</v>
      </c>
      <c r="IM10" s="78" t="s">
        <v>168</v>
      </c>
      <c r="IN10" s="78" t="s">
        <v>168</v>
      </c>
      <c r="IO10" s="78" t="s">
        <v>168</v>
      </c>
      <c r="IP10" s="78" t="s">
        <v>168</v>
      </c>
      <c r="IQ10" s="78" t="s">
        <v>168</v>
      </c>
      <c r="IR10" s="78" t="s">
        <v>168</v>
      </c>
      <c r="IS10" s="78" t="s">
        <v>168</v>
      </c>
      <c r="IT10" s="78" t="s">
        <v>168</v>
      </c>
      <c r="IU10" s="78" t="s">
        <v>168</v>
      </c>
      <c r="IV10" s="78" t="s">
        <v>168</v>
      </c>
    </row>
    <row r="11" spans="1:256" s="55" customFormat="1" ht="15.75" thickBot="1">
      <c r="A11" s="525" t="s">
        <v>10</v>
      </c>
      <c r="B11" s="125"/>
      <c r="C11" s="126"/>
      <c r="D11" s="285"/>
      <c r="E11" s="127"/>
      <c r="F11" s="130"/>
      <c r="G11" s="130"/>
      <c r="H11" s="128"/>
      <c r="I11" s="129"/>
      <c r="J11" s="128"/>
      <c r="K11" s="129"/>
      <c r="L11" s="128"/>
      <c r="M11" s="129"/>
      <c r="N11" s="130"/>
      <c r="O11" s="130"/>
      <c r="P11" s="127"/>
      <c r="Q11" s="131"/>
      <c r="R11" s="131"/>
      <c r="S11" s="13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0.75" customHeight="1">
      <c r="A12" s="332" t="s">
        <v>10</v>
      </c>
      <c r="B12" s="333"/>
      <c r="C12" s="333"/>
      <c r="D12" s="286">
        <f>SUM(D9:D11)</f>
        <v>0</v>
      </c>
      <c r="E12" s="133"/>
      <c r="F12" s="286">
        <f>SUM(F9:F11)</f>
        <v>0</v>
      </c>
      <c r="G12" s="286">
        <f>SUM(G9:G11)</f>
        <v>0</v>
      </c>
      <c r="H12" s="133"/>
      <c r="I12" s="286">
        <f>SUM(I9:I11)</f>
        <v>0</v>
      </c>
      <c r="J12" s="133"/>
      <c r="K12" s="286">
        <f>SUM(K9:K11)</f>
        <v>0</v>
      </c>
      <c r="L12" s="133"/>
      <c r="M12" s="286">
        <f>SUM(M9:M11)</f>
        <v>0</v>
      </c>
      <c r="N12" s="286">
        <f>SUM(N9:N11)</f>
        <v>0</v>
      </c>
      <c r="O12" s="286">
        <f>SUM(O9:O11)</f>
        <v>0</v>
      </c>
      <c r="P12" s="134"/>
      <c r="Q12" s="286">
        <f>SUM(Q9:Q11)</f>
        <v>0</v>
      </c>
      <c r="R12" s="286">
        <f>SUM(R9:R11)</f>
        <v>0</v>
      </c>
      <c r="S12" s="13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4:25" ht="12.75" customHeight="1">
      <c r="N13" s="29"/>
      <c r="Q13" s="31"/>
      <c r="T13" s="30"/>
      <c r="U13" s="30"/>
      <c r="V13" s="30"/>
      <c r="W13" s="30"/>
      <c r="X13" s="30"/>
      <c r="Y13" s="30"/>
    </row>
    <row r="14" ht="7.5" customHeight="1">
      <c r="N14" s="29"/>
    </row>
    <row r="15" spans="1:19" ht="40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</sheetData>
  <sheetProtection formatCells="0" formatColumns="0" formatRows="0" insertColumns="0" insertRows="0" insertHyperlinks="0" deleteColumns="0" deleteRows="0" sort="0" autoFilter="0" pivotTables="0"/>
  <mergeCells count="26"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  <mergeCell ref="Q6:R6"/>
    <mergeCell ref="F7:G7"/>
    <mergeCell ref="B6:B8"/>
    <mergeCell ref="H6:M6"/>
    <mergeCell ref="L7:M7"/>
    <mergeCell ref="Q7:Q8"/>
    <mergeCell ref="C6:D6"/>
    <mergeCell ref="A6:A8"/>
    <mergeCell ref="N6:O6"/>
    <mergeCell ref="D7:D8"/>
    <mergeCell ref="F6:G6"/>
    <mergeCell ref="A15:S15"/>
    <mergeCell ref="A12:C12"/>
    <mergeCell ref="A9:B9"/>
    <mergeCell ref="A10:B10"/>
    <mergeCell ref="A11:B11"/>
  </mergeCells>
  <printOptions/>
  <pageMargins left="0.29" right="0.18" top="0.17" bottom="1" header="0.5" footer="0.5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O15" sqref="O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38" customWidth="1"/>
    <col min="8" max="8" width="14.25390625" style="38" customWidth="1"/>
    <col min="9" max="9" width="16.625" style="38" customWidth="1"/>
    <col min="10" max="10" width="20.00390625" style="11" customWidth="1"/>
    <col min="11" max="11" width="12.375" style="11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11" customWidth="1"/>
    <col min="19" max="19" width="14.875" style="11" customWidth="1"/>
    <col min="20" max="20" width="13.375" style="38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1" t="s">
        <v>144</v>
      </c>
    </row>
    <row r="3" spans="1:23" ht="16.5" thickBot="1">
      <c r="A3" s="4"/>
      <c r="W3" s="57" t="s">
        <v>49</v>
      </c>
    </row>
    <row r="4" spans="1:23" s="5" customFormat="1" ht="30.75" customHeight="1" thickBot="1">
      <c r="A4" s="314" t="s">
        <v>0</v>
      </c>
      <c r="B4" s="308" t="s">
        <v>52</v>
      </c>
      <c r="C4" s="308" t="s">
        <v>27</v>
      </c>
      <c r="D4" s="308" t="s">
        <v>45</v>
      </c>
      <c r="E4" s="308" t="s">
        <v>61</v>
      </c>
      <c r="F4" s="308" t="s">
        <v>53</v>
      </c>
      <c r="G4" s="345" t="s">
        <v>62</v>
      </c>
      <c r="H4" s="345"/>
      <c r="I4" s="345" t="s">
        <v>54</v>
      </c>
      <c r="J4" s="346" t="s">
        <v>153</v>
      </c>
      <c r="K4" s="346"/>
      <c r="L4" s="351" t="s">
        <v>154</v>
      </c>
      <c r="M4" s="351"/>
      <c r="N4" s="351"/>
      <c r="O4" s="351"/>
      <c r="P4" s="351"/>
      <c r="Q4" s="351"/>
      <c r="R4" s="346" t="s">
        <v>152</v>
      </c>
      <c r="S4" s="346"/>
      <c r="T4" s="350" t="s">
        <v>155</v>
      </c>
      <c r="U4" s="350"/>
      <c r="V4" s="350"/>
      <c r="W4" s="347" t="s">
        <v>48</v>
      </c>
    </row>
    <row r="5" spans="1:23" s="5" customFormat="1" ht="17.25" customHeight="1">
      <c r="A5" s="315"/>
      <c r="B5" s="309"/>
      <c r="C5" s="309"/>
      <c r="D5" s="309"/>
      <c r="E5" s="309"/>
      <c r="F5" s="309"/>
      <c r="G5" s="335" t="s">
        <v>64</v>
      </c>
      <c r="H5" s="335" t="s">
        <v>63</v>
      </c>
      <c r="I5" s="353"/>
      <c r="J5" s="339" t="s">
        <v>4</v>
      </c>
      <c r="K5" s="339" t="s">
        <v>28</v>
      </c>
      <c r="L5" s="337" t="s">
        <v>51</v>
      </c>
      <c r="M5" s="337"/>
      <c r="N5" s="337" t="s">
        <v>50</v>
      </c>
      <c r="O5" s="337"/>
      <c r="P5" s="337"/>
      <c r="Q5" s="337"/>
      <c r="R5" s="339" t="s">
        <v>4</v>
      </c>
      <c r="S5" s="339" t="s">
        <v>29</v>
      </c>
      <c r="T5" s="338" t="s">
        <v>4</v>
      </c>
      <c r="U5" s="338" t="s">
        <v>41</v>
      </c>
      <c r="V5" s="338"/>
      <c r="W5" s="348"/>
    </row>
    <row r="6" spans="1:23" s="5" customFormat="1" ht="15.75" customHeight="1">
      <c r="A6" s="315"/>
      <c r="B6" s="309"/>
      <c r="C6" s="309"/>
      <c r="D6" s="309"/>
      <c r="E6" s="309"/>
      <c r="F6" s="309"/>
      <c r="G6" s="335"/>
      <c r="H6" s="335"/>
      <c r="I6" s="353"/>
      <c r="J6" s="340"/>
      <c r="K6" s="340"/>
      <c r="L6" s="330"/>
      <c r="M6" s="330"/>
      <c r="N6" s="330" t="s">
        <v>37</v>
      </c>
      <c r="O6" s="330"/>
      <c r="P6" s="330" t="s">
        <v>65</v>
      </c>
      <c r="Q6" s="330"/>
      <c r="R6" s="340"/>
      <c r="S6" s="340"/>
      <c r="T6" s="311"/>
      <c r="U6" s="311" t="s">
        <v>7</v>
      </c>
      <c r="V6" s="310" t="s">
        <v>66</v>
      </c>
      <c r="W6" s="348"/>
    </row>
    <row r="7" spans="1:24" s="5" customFormat="1" ht="25.5" customHeight="1" thickBot="1">
      <c r="A7" s="316"/>
      <c r="B7" s="307"/>
      <c r="C7" s="307"/>
      <c r="D7" s="307"/>
      <c r="E7" s="307"/>
      <c r="F7" s="307"/>
      <c r="G7" s="336"/>
      <c r="H7" s="336"/>
      <c r="I7" s="354"/>
      <c r="J7" s="341"/>
      <c r="K7" s="341"/>
      <c r="L7" s="95" t="s">
        <v>36</v>
      </c>
      <c r="M7" s="95" t="s">
        <v>9</v>
      </c>
      <c r="N7" s="95" t="s">
        <v>36</v>
      </c>
      <c r="O7" s="95" t="s">
        <v>9</v>
      </c>
      <c r="P7" s="95" t="s">
        <v>36</v>
      </c>
      <c r="Q7" s="95" t="s">
        <v>9</v>
      </c>
      <c r="R7" s="341"/>
      <c r="S7" s="341"/>
      <c r="T7" s="312"/>
      <c r="U7" s="312"/>
      <c r="V7" s="352"/>
      <c r="W7" s="349"/>
      <c r="X7" s="2"/>
    </row>
    <row r="8" spans="1:24" s="80" customFormat="1" ht="15">
      <c r="A8" s="89" t="s">
        <v>171</v>
      </c>
      <c r="B8" s="146"/>
      <c r="C8" s="90"/>
      <c r="D8" s="146"/>
      <c r="E8" s="90"/>
      <c r="F8" s="90"/>
      <c r="G8" s="277"/>
      <c r="H8" s="277"/>
      <c r="I8" s="145"/>
      <c r="J8" s="248"/>
      <c r="K8" s="248"/>
      <c r="L8" s="148"/>
      <c r="M8" s="145"/>
      <c r="N8" s="148"/>
      <c r="O8" s="145"/>
      <c r="P8" s="148"/>
      <c r="Q8" s="145"/>
      <c r="R8" s="248"/>
      <c r="S8" s="248"/>
      <c r="T8" s="193"/>
      <c r="U8" s="193"/>
      <c r="V8" s="248"/>
      <c r="W8" s="149"/>
      <c r="X8" s="78"/>
    </row>
    <row r="9" spans="1:24" s="80" customFormat="1" ht="15.75" thickBot="1">
      <c r="A9" s="89">
        <v>1</v>
      </c>
      <c r="B9" s="146" t="s">
        <v>172</v>
      </c>
      <c r="C9" s="90" t="s">
        <v>173</v>
      </c>
      <c r="D9" s="146" t="s">
        <v>174</v>
      </c>
      <c r="E9" s="90" t="s">
        <v>175</v>
      </c>
      <c r="F9" s="90" t="s">
        <v>168</v>
      </c>
      <c r="G9" s="277">
        <v>0.1</v>
      </c>
      <c r="H9" s="277">
        <v>0.1</v>
      </c>
      <c r="I9" s="145">
        <v>4000000</v>
      </c>
      <c r="J9" s="248">
        <v>4000000</v>
      </c>
      <c r="K9" s="248">
        <v>0</v>
      </c>
      <c r="L9" s="148" t="s">
        <v>168</v>
      </c>
      <c r="M9" s="145">
        <v>0</v>
      </c>
      <c r="N9" s="148" t="s">
        <v>168</v>
      </c>
      <c r="O9" s="145">
        <v>0</v>
      </c>
      <c r="P9" s="148" t="s">
        <v>168</v>
      </c>
      <c r="Q9" s="145">
        <v>0</v>
      </c>
      <c r="R9" s="248">
        <v>4000000</v>
      </c>
      <c r="S9" s="248"/>
      <c r="T9" s="193">
        <v>0</v>
      </c>
      <c r="U9" s="193">
        <v>0</v>
      </c>
      <c r="V9" s="248">
        <v>0</v>
      </c>
      <c r="W9" s="149" t="s">
        <v>176</v>
      </c>
      <c r="X9" s="78"/>
    </row>
    <row r="10" spans="1:24" s="81" customFormat="1" ht="15.75" thickBot="1">
      <c r="A10" s="89">
        <v>2</v>
      </c>
      <c r="B10" s="146" t="s">
        <v>172</v>
      </c>
      <c r="C10" s="90" t="s">
        <v>177</v>
      </c>
      <c r="D10" s="146" t="s">
        <v>178</v>
      </c>
      <c r="E10" s="90" t="s">
        <v>179</v>
      </c>
      <c r="F10" s="90" t="s">
        <v>168</v>
      </c>
      <c r="G10" s="277">
        <v>0.1</v>
      </c>
      <c r="H10" s="277">
        <v>0.1</v>
      </c>
      <c r="I10" s="145">
        <v>5600000</v>
      </c>
      <c r="J10" s="248">
        <v>5600000</v>
      </c>
      <c r="K10" s="248">
        <v>0</v>
      </c>
      <c r="L10" s="148" t="s">
        <v>168</v>
      </c>
      <c r="M10" s="145">
        <v>0</v>
      </c>
      <c r="N10" s="148" t="s">
        <v>168</v>
      </c>
      <c r="O10" s="145">
        <v>0</v>
      </c>
      <c r="P10" s="148" t="s">
        <v>168</v>
      </c>
      <c r="Q10" s="145">
        <v>0</v>
      </c>
      <c r="R10" s="248">
        <v>5600000</v>
      </c>
      <c r="S10" s="248"/>
      <c r="T10" s="193">
        <v>0</v>
      </c>
      <c r="U10" s="193">
        <v>0</v>
      </c>
      <c r="V10" s="248">
        <v>0</v>
      </c>
      <c r="W10" s="149" t="s">
        <v>180</v>
      </c>
      <c r="X10" s="78"/>
    </row>
    <row r="11" spans="1:24" ht="15.75">
      <c r="A11" s="526" t="s">
        <v>169</v>
      </c>
      <c r="B11" s="146"/>
      <c r="C11" s="90"/>
      <c r="D11" s="146"/>
      <c r="E11" s="90"/>
      <c r="F11" s="90"/>
      <c r="G11" s="277"/>
      <c r="H11" s="277"/>
      <c r="I11" s="145">
        <v>9600000</v>
      </c>
      <c r="J11" s="248">
        <v>9600000</v>
      </c>
      <c r="K11" s="248"/>
      <c r="L11" s="148"/>
      <c r="M11" s="145"/>
      <c r="N11" s="148"/>
      <c r="O11" s="145"/>
      <c r="P11" s="148"/>
      <c r="Q11" s="145"/>
      <c r="R11" s="248">
        <v>9600000</v>
      </c>
      <c r="S11" s="248"/>
      <c r="T11" s="193"/>
      <c r="U11" s="193"/>
      <c r="V11" s="248"/>
      <c r="W11" s="149"/>
      <c r="X11" s="78"/>
    </row>
    <row r="12" spans="1:24" ht="15.75" thickBot="1">
      <c r="A12" s="527" t="s">
        <v>170</v>
      </c>
      <c r="B12" s="146"/>
      <c r="C12" s="90"/>
      <c r="D12" s="146"/>
      <c r="E12" s="90"/>
      <c r="F12" s="90"/>
      <c r="G12" s="277"/>
      <c r="H12" s="277"/>
      <c r="I12" s="145"/>
      <c r="J12" s="248"/>
      <c r="K12" s="248"/>
      <c r="L12" s="148"/>
      <c r="M12" s="145"/>
      <c r="N12" s="148"/>
      <c r="O12" s="145"/>
      <c r="P12" s="148"/>
      <c r="Q12" s="145"/>
      <c r="R12" s="248"/>
      <c r="S12" s="248"/>
      <c r="T12" s="193"/>
      <c r="U12" s="193"/>
      <c r="V12" s="248"/>
      <c r="W12" s="149"/>
      <c r="X12" s="78"/>
    </row>
    <row r="13" spans="1:24" ht="15.75" thickBot="1">
      <c r="A13" s="528" t="s">
        <v>10</v>
      </c>
      <c r="B13" s="150"/>
      <c r="C13" s="125"/>
      <c r="D13" s="150"/>
      <c r="E13" s="125"/>
      <c r="F13" s="125"/>
      <c r="G13" s="278"/>
      <c r="H13" s="278"/>
      <c r="I13" s="249">
        <v>9600000</v>
      </c>
      <c r="J13" s="244">
        <v>9600000</v>
      </c>
      <c r="K13" s="244"/>
      <c r="L13" s="151"/>
      <c r="M13" s="250"/>
      <c r="N13" s="151"/>
      <c r="O13" s="250"/>
      <c r="P13" s="151"/>
      <c r="Q13" s="250"/>
      <c r="R13" s="244">
        <v>9600000</v>
      </c>
      <c r="S13" s="244"/>
      <c r="T13" s="197"/>
      <c r="U13" s="197"/>
      <c r="V13" s="244"/>
      <c r="W13" s="152"/>
      <c r="X13" s="78"/>
    </row>
    <row r="14" spans="1:23" ht="0.75" customHeight="1">
      <c r="A14" s="305" t="s">
        <v>10</v>
      </c>
      <c r="B14" s="136"/>
      <c r="C14" s="137"/>
      <c r="D14" s="137"/>
      <c r="E14" s="137"/>
      <c r="F14" s="137"/>
      <c r="G14" s="279"/>
      <c r="H14" s="279"/>
      <c r="I14" s="138">
        <f>SUM(I8:I13)</f>
        <v>0</v>
      </c>
      <c r="J14" s="138">
        <f>SUM(J8:J13)</f>
        <v>0</v>
      </c>
      <c r="K14" s="138">
        <f>SUM(K8:K13)</f>
        <v>0</v>
      </c>
      <c r="L14" s="138"/>
      <c r="M14" s="138">
        <f>SUM(M8:M13)</f>
        <v>0</v>
      </c>
      <c r="N14" s="138"/>
      <c r="O14" s="138">
        <f>SUM(O8:O13)</f>
        <v>0</v>
      </c>
      <c r="P14" s="138"/>
      <c r="Q14" s="138">
        <f>SUM(Q8:Q13)</f>
        <v>0</v>
      </c>
      <c r="R14" s="138">
        <f>SUM(R8:R13)</f>
        <v>0</v>
      </c>
      <c r="S14" s="138">
        <f>SUM(S8:S13)</f>
        <v>0</v>
      </c>
      <c r="T14" s="138">
        <f>SUM(T8:T13)</f>
        <v>0</v>
      </c>
      <c r="U14" s="138">
        <f>SUM(U8:U13)</f>
        <v>0</v>
      </c>
      <c r="V14" s="138">
        <f>SUM(V8:V13)</f>
        <v>0</v>
      </c>
      <c r="W14" s="139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</row>
    <row r="17" spans="1:22" ht="13.5" customHeight="1">
      <c r="A17" s="38"/>
      <c r="B17" s="38"/>
      <c r="C17" s="38"/>
      <c r="D17" s="38"/>
      <c r="E17" s="41"/>
      <c r="F17" s="355"/>
      <c r="G17" s="355"/>
      <c r="H17" s="355"/>
      <c r="I17" s="355"/>
      <c r="J17" s="355"/>
      <c r="K17" s="342" t="s">
        <v>104</v>
      </c>
      <c r="L17" s="343"/>
      <c r="M17" s="69">
        <v>0</v>
      </c>
      <c r="N17" s="38"/>
      <c r="O17" s="38"/>
      <c r="P17" s="38"/>
      <c r="Q17" s="38"/>
      <c r="R17" s="42"/>
      <c r="S17" s="42"/>
      <c r="U17" s="38"/>
      <c r="V17" s="38"/>
    </row>
    <row r="18" spans="1:22" ht="12.75" customHeight="1">
      <c r="A18" s="38"/>
      <c r="B18" s="38"/>
      <c r="C18" s="38"/>
      <c r="D18" s="38"/>
      <c r="E18" s="38"/>
      <c r="F18" s="38"/>
      <c r="J18" s="42"/>
      <c r="K18" s="42"/>
      <c r="L18" s="38"/>
      <c r="M18" s="38"/>
      <c r="N18" s="38"/>
      <c r="O18" s="43"/>
      <c r="P18" s="38"/>
      <c r="Q18" s="38"/>
      <c r="R18" s="42"/>
      <c r="S18" s="42"/>
      <c r="U18" s="38"/>
      <c r="V18" s="38"/>
    </row>
    <row r="19" ht="12.75" customHeight="1"/>
    <row r="20" ht="12.75" customHeight="1">
      <c r="O20" s="31"/>
    </row>
    <row r="21" ht="12.75" customHeight="1"/>
    <row r="22" ht="12.75" customHeight="1">
      <c r="O22" s="31"/>
    </row>
    <row r="23" ht="12.75" customHeight="1"/>
    <row r="24" ht="12.75" customHeight="1"/>
    <row r="25" ht="12.75" customHeight="1">
      <c r="O25" s="31"/>
    </row>
  </sheetData>
  <sheetProtection formatCells="0" formatColumns="0" formatRows="0" insertColumns="0" insertRows="0" insertHyperlinks="0" deleteColumns="0" deleteRows="0" sort="0" autoFilter="0" pivotTables="0"/>
  <mergeCells count="35">
    <mergeCell ref="B4:B7"/>
    <mergeCell ref="J5:J7"/>
    <mergeCell ref="D4:D7"/>
    <mergeCell ref="E4:E7"/>
    <mergeCell ref="G5:G7"/>
    <mergeCell ref="F4:F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A4:A7"/>
    <mergeCell ref="L5:M6"/>
    <mergeCell ref="G4:H4"/>
    <mergeCell ref="J4:K4"/>
    <mergeCell ref="I4:I7"/>
    <mergeCell ref="C4:C7"/>
    <mergeCell ref="H5:H7"/>
    <mergeCell ref="N6:O6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12:B12"/>
    <mergeCell ref="A13:B13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38" customWidth="1"/>
    <col min="2" max="2" width="18.00390625" style="38" customWidth="1"/>
    <col min="3" max="3" width="13.875" style="38" customWidth="1"/>
    <col min="4" max="4" width="21.25390625" style="38" customWidth="1"/>
    <col min="5" max="5" width="14.125" style="38" customWidth="1"/>
    <col min="6" max="6" width="19.375" style="0" customWidth="1"/>
    <col min="7" max="7" width="18.00390625" style="38" customWidth="1"/>
    <col min="8" max="8" width="14.25390625" style="38" customWidth="1"/>
    <col min="9" max="9" width="13.625" style="38" customWidth="1"/>
    <col min="10" max="10" width="15.375" style="38" customWidth="1"/>
    <col min="11" max="11" width="18.625" style="38" customWidth="1"/>
    <col min="12" max="12" width="13.125" style="38" customWidth="1"/>
    <col min="13" max="13" width="12.75390625" style="38" customWidth="1"/>
    <col min="14" max="14" width="18.625" style="38" bestFit="1" customWidth="1"/>
    <col min="15" max="15" width="10.125" style="38" customWidth="1"/>
    <col min="16" max="18" width="18.625" style="43" customWidth="1"/>
    <col min="19" max="19" width="20.625" style="38" customWidth="1"/>
    <col min="20" max="20" width="12.625" style="38" customWidth="1"/>
    <col min="21" max="21" width="17.625" style="43" customWidth="1"/>
    <col min="22" max="22" width="17.00390625" style="38" customWidth="1"/>
    <col min="23" max="23" width="19.125" style="38" customWidth="1"/>
    <col min="24" max="24" width="17.25390625" style="38" customWidth="1"/>
    <col min="25" max="25" width="18.625" style="38" customWidth="1"/>
    <col min="26" max="26" width="19.125" style="38" customWidth="1"/>
    <col min="27" max="16384" width="9.125" style="38" customWidth="1"/>
  </cols>
  <sheetData>
    <row r="1" spans="21:25" ht="1.5" customHeight="1">
      <c r="U1" s="376"/>
      <c r="V1" s="376"/>
      <c r="W1" s="376"/>
      <c r="X1" s="376"/>
      <c r="Y1" s="376"/>
    </row>
    <row r="2" ht="6" customHeight="1" hidden="1"/>
    <row r="3" ht="7.5" customHeight="1" hidden="1">
      <c r="V3" s="40"/>
    </row>
    <row r="4" ht="15" customHeight="1">
      <c r="A4" s="39" t="s">
        <v>88</v>
      </c>
    </row>
    <row r="5" spans="6:25" ht="13.5" customHeight="1" thickBot="1">
      <c r="F5" s="61"/>
      <c r="Y5" s="40" t="s">
        <v>49</v>
      </c>
    </row>
    <row r="6" spans="1:25" ht="27" customHeight="1">
      <c r="A6" s="314" t="s">
        <v>0</v>
      </c>
      <c r="B6" s="308" t="s">
        <v>2</v>
      </c>
      <c r="C6" s="308" t="s">
        <v>55</v>
      </c>
      <c r="D6" s="308" t="s">
        <v>47</v>
      </c>
      <c r="E6" s="325" t="s">
        <v>3</v>
      </c>
      <c r="F6" s="308" t="s">
        <v>53</v>
      </c>
      <c r="G6" s="345" t="s">
        <v>62</v>
      </c>
      <c r="H6" s="345"/>
      <c r="I6" s="308" t="s">
        <v>56</v>
      </c>
      <c r="J6" s="308" t="s">
        <v>54</v>
      </c>
      <c r="K6" s="357" t="s">
        <v>156</v>
      </c>
      <c r="L6" s="357"/>
      <c r="M6" s="360" t="s">
        <v>154</v>
      </c>
      <c r="N6" s="361"/>
      <c r="O6" s="361"/>
      <c r="P6" s="361"/>
      <c r="Q6" s="361"/>
      <c r="R6" s="362"/>
      <c r="S6" s="308" t="s">
        <v>152</v>
      </c>
      <c r="T6" s="308"/>
      <c r="U6" s="325" t="s">
        <v>157</v>
      </c>
      <c r="V6" s="325"/>
      <c r="W6" s="325"/>
      <c r="X6" s="384" t="s">
        <v>81</v>
      </c>
      <c r="Y6" s="381" t="s">
        <v>48</v>
      </c>
    </row>
    <row r="7" spans="1:25" ht="14.25" customHeight="1">
      <c r="A7" s="315"/>
      <c r="B7" s="309"/>
      <c r="C7" s="309"/>
      <c r="D7" s="309"/>
      <c r="E7" s="311"/>
      <c r="F7" s="309"/>
      <c r="G7" s="373" t="s">
        <v>64</v>
      </c>
      <c r="H7" s="373" t="s">
        <v>158</v>
      </c>
      <c r="I7" s="309"/>
      <c r="J7" s="309"/>
      <c r="K7" s="340" t="s">
        <v>4</v>
      </c>
      <c r="L7" s="340" t="s">
        <v>11</v>
      </c>
      <c r="M7" s="330" t="s">
        <v>5</v>
      </c>
      <c r="N7" s="330"/>
      <c r="O7" s="330" t="s">
        <v>6</v>
      </c>
      <c r="P7" s="330"/>
      <c r="Q7" s="363" t="s">
        <v>65</v>
      </c>
      <c r="R7" s="364"/>
      <c r="S7" s="377" t="s">
        <v>4</v>
      </c>
      <c r="T7" s="377" t="s">
        <v>12</v>
      </c>
      <c r="U7" s="379" t="s">
        <v>44</v>
      </c>
      <c r="V7" s="311" t="s">
        <v>41</v>
      </c>
      <c r="W7" s="311"/>
      <c r="X7" s="385"/>
      <c r="Y7" s="382"/>
    </row>
    <row r="8" spans="1:25" ht="9.75" customHeight="1">
      <c r="A8" s="315"/>
      <c r="B8" s="309"/>
      <c r="C8" s="309"/>
      <c r="D8" s="309"/>
      <c r="E8" s="311"/>
      <c r="F8" s="309"/>
      <c r="G8" s="373"/>
      <c r="H8" s="373"/>
      <c r="I8" s="309"/>
      <c r="J8" s="309"/>
      <c r="K8" s="340"/>
      <c r="L8" s="340"/>
      <c r="M8" s="330"/>
      <c r="N8" s="330"/>
      <c r="O8" s="330"/>
      <c r="P8" s="330"/>
      <c r="Q8" s="365"/>
      <c r="R8" s="366"/>
      <c r="S8" s="377"/>
      <c r="T8" s="377"/>
      <c r="U8" s="379"/>
      <c r="V8" s="311" t="s">
        <v>7</v>
      </c>
      <c r="W8" s="310" t="s">
        <v>57</v>
      </c>
      <c r="X8" s="385"/>
      <c r="Y8" s="382"/>
    </row>
    <row r="9" spans="1:25" ht="13.5" customHeight="1">
      <c r="A9" s="315"/>
      <c r="B9" s="309"/>
      <c r="C9" s="309"/>
      <c r="D9" s="309"/>
      <c r="E9" s="311"/>
      <c r="F9" s="309"/>
      <c r="G9" s="373"/>
      <c r="H9" s="373"/>
      <c r="I9" s="309"/>
      <c r="J9" s="309"/>
      <c r="K9" s="340"/>
      <c r="L9" s="340"/>
      <c r="M9" s="330" t="s">
        <v>36</v>
      </c>
      <c r="N9" s="330" t="s">
        <v>9</v>
      </c>
      <c r="O9" s="330" t="s">
        <v>36</v>
      </c>
      <c r="P9" s="367" t="s">
        <v>9</v>
      </c>
      <c r="Q9" s="358" t="s">
        <v>142</v>
      </c>
      <c r="R9" s="358" t="s">
        <v>9</v>
      </c>
      <c r="S9" s="377"/>
      <c r="T9" s="377"/>
      <c r="U9" s="379"/>
      <c r="V9" s="311"/>
      <c r="W9" s="310"/>
      <c r="X9" s="385"/>
      <c r="Y9" s="382"/>
    </row>
    <row r="10" spans="1:25" ht="30" customHeight="1" thickBot="1">
      <c r="A10" s="316"/>
      <c r="B10" s="307"/>
      <c r="C10" s="307"/>
      <c r="D10" s="307"/>
      <c r="E10" s="312"/>
      <c r="F10" s="307"/>
      <c r="G10" s="374"/>
      <c r="H10" s="374"/>
      <c r="I10" s="307"/>
      <c r="J10" s="307"/>
      <c r="K10" s="341"/>
      <c r="L10" s="341"/>
      <c r="M10" s="375"/>
      <c r="N10" s="375"/>
      <c r="O10" s="375"/>
      <c r="P10" s="368"/>
      <c r="Q10" s="359"/>
      <c r="R10" s="359"/>
      <c r="S10" s="378"/>
      <c r="T10" s="378"/>
      <c r="U10" s="380"/>
      <c r="V10" s="312"/>
      <c r="W10" s="352"/>
      <c r="X10" s="386"/>
      <c r="Y10" s="383"/>
    </row>
    <row r="11" spans="1:25" s="82" customFormat="1" ht="12.75">
      <c r="A11" s="89" t="s">
        <v>171</v>
      </c>
      <c r="B11" s="146"/>
      <c r="C11" s="90"/>
      <c r="D11" s="146"/>
      <c r="E11" s="94"/>
      <c r="F11" s="90"/>
      <c r="G11" s="283"/>
      <c r="H11" s="283"/>
      <c r="I11" s="92"/>
      <c r="J11" s="145"/>
      <c r="K11" s="145"/>
      <c r="L11" s="145"/>
      <c r="M11" s="92"/>
      <c r="N11" s="145"/>
      <c r="O11" s="92"/>
      <c r="P11" s="145"/>
      <c r="Q11" s="145"/>
      <c r="R11" s="145"/>
      <c r="S11" s="145"/>
      <c r="T11" s="145"/>
      <c r="U11" s="193"/>
      <c r="V11" s="193"/>
      <c r="W11" s="145"/>
      <c r="X11" s="90"/>
      <c r="Y11" s="117"/>
    </row>
    <row r="12" spans="1:25" s="82" customFormat="1" ht="12.75">
      <c r="A12" s="89">
        <v>1</v>
      </c>
      <c r="B12" s="146" t="s">
        <v>181</v>
      </c>
      <c r="C12" s="90" t="s">
        <v>182</v>
      </c>
      <c r="D12" s="146" t="s">
        <v>183</v>
      </c>
      <c r="E12" s="94" t="s">
        <v>184</v>
      </c>
      <c r="F12" s="90" t="s">
        <v>168</v>
      </c>
      <c r="G12" s="283">
        <v>10.18</v>
      </c>
      <c r="H12" s="283">
        <v>10.18</v>
      </c>
      <c r="I12" s="92" t="s">
        <v>185</v>
      </c>
      <c r="J12" s="145">
        <v>5000000</v>
      </c>
      <c r="K12" s="145">
        <v>4500000</v>
      </c>
      <c r="L12" s="145">
        <v>0</v>
      </c>
      <c r="M12" s="92" t="s">
        <v>168</v>
      </c>
      <c r="N12" s="145">
        <v>0</v>
      </c>
      <c r="O12" s="92" t="s">
        <v>186</v>
      </c>
      <c r="P12" s="145">
        <v>4500000</v>
      </c>
      <c r="Q12" s="145" t="s">
        <v>168</v>
      </c>
      <c r="R12" s="145">
        <v>0</v>
      </c>
      <c r="S12" s="145">
        <v>0</v>
      </c>
      <c r="T12" s="145"/>
      <c r="U12" s="193">
        <v>221868.22</v>
      </c>
      <c r="V12" s="193">
        <v>221868.22</v>
      </c>
      <c r="W12" s="145">
        <v>0</v>
      </c>
      <c r="X12" s="90"/>
      <c r="Y12" s="117" t="s">
        <v>187</v>
      </c>
    </row>
    <row r="13" spans="1:25" s="28" customFormat="1" ht="12.75" thickBot="1">
      <c r="A13" s="529" t="s">
        <v>169</v>
      </c>
      <c r="B13" s="146"/>
      <c r="C13" s="90"/>
      <c r="D13" s="146"/>
      <c r="E13" s="94"/>
      <c r="F13" s="90"/>
      <c r="G13" s="283"/>
      <c r="H13" s="283"/>
      <c r="I13" s="92"/>
      <c r="J13" s="145">
        <v>5000000</v>
      </c>
      <c r="K13" s="145">
        <v>4500000</v>
      </c>
      <c r="L13" s="145"/>
      <c r="M13" s="92"/>
      <c r="N13" s="145"/>
      <c r="O13" s="92"/>
      <c r="P13" s="145">
        <v>4500000</v>
      </c>
      <c r="Q13" s="145"/>
      <c r="R13" s="145"/>
      <c r="S13" s="145"/>
      <c r="T13" s="145"/>
      <c r="U13" s="193">
        <v>221868.22</v>
      </c>
      <c r="V13" s="193">
        <v>221868.22</v>
      </c>
      <c r="W13" s="145"/>
      <c r="X13" s="90"/>
      <c r="Y13" s="117"/>
    </row>
    <row r="14" spans="1:25" ht="12.75">
      <c r="A14" s="530" t="s">
        <v>170</v>
      </c>
      <c r="B14" s="146"/>
      <c r="C14" s="90"/>
      <c r="D14" s="146"/>
      <c r="E14" s="94"/>
      <c r="F14" s="90"/>
      <c r="G14" s="283"/>
      <c r="H14" s="283"/>
      <c r="I14" s="92"/>
      <c r="J14" s="145"/>
      <c r="K14" s="145"/>
      <c r="L14" s="145"/>
      <c r="M14" s="92"/>
      <c r="N14" s="145"/>
      <c r="O14" s="92"/>
      <c r="P14" s="145"/>
      <c r="Q14" s="145"/>
      <c r="R14" s="145"/>
      <c r="S14" s="145"/>
      <c r="T14" s="145"/>
      <c r="U14" s="193"/>
      <c r="V14" s="193"/>
      <c r="W14" s="145"/>
      <c r="X14" s="90"/>
      <c r="Y14" s="117"/>
    </row>
    <row r="15" spans="1:25" ht="12.75" thickBot="1">
      <c r="A15" s="531" t="s">
        <v>10</v>
      </c>
      <c r="B15" s="147"/>
      <c r="C15" s="85"/>
      <c r="D15" s="147"/>
      <c r="E15" s="87"/>
      <c r="F15" s="85"/>
      <c r="G15" s="306"/>
      <c r="H15" s="306"/>
      <c r="I15" s="284"/>
      <c r="J15" s="247">
        <v>5000000</v>
      </c>
      <c r="K15" s="144">
        <v>4500000</v>
      </c>
      <c r="L15" s="144"/>
      <c r="M15" s="86"/>
      <c r="N15" s="144"/>
      <c r="O15" s="86"/>
      <c r="P15" s="144">
        <v>4500000</v>
      </c>
      <c r="Q15" s="144"/>
      <c r="R15" s="144"/>
      <c r="S15" s="144"/>
      <c r="T15" s="144"/>
      <c r="U15" s="246">
        <v>221868.22</v>
      </c>
      <c r="V15" s="246">
        <v>221868.22</v>
      </c>
      <c r="W15" s="144"/>
      <c r="X15" s="85"/>
      <c r="Y15" s="116"/>
    </row>
    <row r="16" spans="1:25" ht="1.5" customHeight="1" thickBot="1">
      <c r="A16" s="101" t="s">
        <v>10</v>
      </c>
      <c r="B16" s="102"/>
      <c r="C16" s="140"/>
      <c r="D16" s="141"/>
      <c r="E16" s="141"/>
      <c r="F16" s="140"/>
      <c r="G16" s="280"/>
      <c r="H16" s="280"/>
      <c r="I16" s="141"/>
      <c r="J16" s="238">
        <f>SUM(J11:J15)</f>
        <v>0</v>
      </c>
      <c r="K16" s="245">
        <f>SUM(K11:K15)</f>
        <v>0</v>
      </c>
      <c r="L16" s="245">
        <f>SUM(L11:L15)</f>
        <v>0</v>
      </c>
      <c r="M16" s="143"/>
      <c r="N16" s="245">
        <f>SUM(N11:N15)</f>
        <v>0</v>
      </c>
      <c r="O16" s="143"/>
      <c r="P16" s="245">
        <f>SUM(P11:P15)</f>
        <v>0</v>
      </c>
      <c r="Q16" s="142"/>
      <c r="R16" s="245">
        <f>SUM(P16:Q16)</f>
        <v>0</v>
      </c>
      <c r="S16" s="245">
        <f>SUM(S11:S15)</f>
        <v>0</v>
      </c>
      <c r="T16" s="245">
        <f>SUM(T11:T15)</f>
        <v>0</v>
      </c>
      <c r="U16" s="245">
        <f>SUM(U11:U15)</f>
        <v>0</v>
      </c>
      <c r="V16" s="245">
        <f>SUM(V11:V15)</f>
        <v>0</v>
      </c>
      <c r="W16" s="287">
        <f>SUM(W11:W15)</f>
        <v>0</v>
      </c>
      <c r="X16" s="103"/>
      <c r="Y16" s="104"/>
    </row>
    <row r="17" ht="12.75" customHeight="1">
      <c r="F17" s="38"/>
    </row>
    <row r="18" ht="13.5" customHeight="1">
      <c r="V18" s="43"/>
    </row>
    <row r="19" spans="11:14" ht="13.5" customHeight="1">
      <c r="K19" s="371" t="s">
        <v>105</v>
      </c>
      <c r="L19" s="372"/>
      <c r="M19" s="369">
        <v>0</v>
      </c>
      <c r="N19" s="370"/>
    </row>
  </sheetData>
  <sheetProtection formatCells="0" formatColumns="0" formatRows="0" insertColumns="0" insertRows="0" insertHyperlinks="0" deleteColumns="0" deleteRows="0" sort="0" autoFilter="0" pivotTables="0"/>
  <mergeCells count="41"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H7:H10"/>
    <mergeCell ref="O7:P8"/>
    <mergeCell ref="O9:O10"/>
    <mergeCell ref="N9:N10"/>
    <mergeCell ref="M9:M10"/>
    <mergeCell ref="L7:L10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M19:N19"/>
    <mergeCell ref="K19:L19"/>
    <mergeCell ref="A11:F11"/>
    <mergeCell ref="A13:B13"/>
    <mergeCell ref="A14:B14"/>
    <mergeCell ref="A15:B15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13" customWidth="1"/>
    <col min="11" max="11" width="15.00390625" style="13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13" customWidth="1"/>
    <col min="23" max="23" width="15.25390625" style="13" customWidth="1"/>
    <col min="24" max="24" width="20.125" style="0" customWidth="1"/>
  </cols>
  <sheetData>
    <row r="1" ht="18">
      <c r="A1" s="1" t="s">
        <v>89</v>
      </c>
    </row>
    <row r="2" spans="1:24" ht="16.5" thickBot="1">
      <c r="A2" s="4"/>
      <c r="X2" s="57" t="s">
        <v>49</v>
      </c>
    </row>
    <row r="3" spans="1:24" s="5" customFormat="1" ht="15" customHeight="1" thickBot="1">
      <c r="A3" s="314" t="s">
        <v>0</v>
      </c>
      <c r="B3" s="308" t="s">
        <v>2</v>
      </c>
      <c r="C3" s="308" t="s">
        <v>1</v>
      </c>
      <c r="D3" s="308" t="s">
        <v>14</v>
      </c>
      <c r="E3" s="313" t="s">
        <v>15</v>
      </c>
      <c r="F3" s="313"/>
      <c r="G3" s="313" t="s">
        <v>84</v>
      </c>
      <c r="H3" s="313" t="s">
        <v>53</v>
      </c>
      <c r="I3" s="393" t="s">
        <v>16</v>
      </c>
      <c r="J3" s="314" t="s">
        <v>156</v>
      </c>
      <c r="K3" s="404"/>
      <c r="L3" s="398" t="s">
        <v>154</v>
      </c>
      <c r="M3" s="351"/>
      <c r="N3" s="351"/>
      <c r="O3" s="351"/>
      <c r="P3" s="351"/>
      <c r="Q3" s="351"/>
      <c r="R3" s="351"/>
      <c r="S3" s="351"/>
      <c r="T3" s="351"/>
      <c r="U3" s="399"/>
      <c r="V3" s="314" t="s">
        <v>152</v>
      </c>
      <c r="W3" s="404"/>
      <c r="X3" s="401" t="s">
        <v>48</v>
      </c>
    </row>
    <row r="4" spans="1:24" s="5" customFormat="1" ht="14.25" customHeight="1">
      <c r="A4" s="315"/>
      <c r="B4" s="309"/>
      <c r="C4" s="309"/>
      <c r="D4" s="309"/>
      <c r="E4" s="309" t="s">
        <v>85</v>
      </c>
      <c r="F4" s="309" t="s">
        <v>18</v>
      </c>
      <c r="G4" s="330"/>
      <c r="H4" s="330"/>
      <c r="I4" s="394"/>
      <c r="J4" s="315"/>
      <c r="K4" s="405"/>
      <c r="L4" s="400" t="s">
        <v>19</v>
      </c>
      <c r="M4" s="337"/>
      <c r="N4" s="360" t="s">
        <v>65</v>
      </c>
      <c r="O4" s="362"/>
      <c r="P4" s="337" t="s">
        <v>6</v>
      </c>
      <c r="Q4" s="337"/>
      <c r="R4" s="337"/>
      <c r="S4" s="337"/>
      <c r="T4" s="337"/>
      <c r="U4" s="408"/>
      <c r="V4" s="315"/>
      <c r="W4" s="405"/>
      <c r="X4" s="402"/>
    </row>
    <row r="5" spans="1:24" s="5" customFormat="1" ht="15" customHeight="1">
      <c r="A5" s="315"/>
      <c r="B5" s="309"/>
      <c r="C5" s="309"/>
      <c r="D5" s="309"/>
      <c r="E5" s="309"/>
      <c r="F5" s="309"/>
      <c r="G5" s="330"/>
      <c r="H5" s="330"/>
      <c r="I5" s="394"/>
      <c r="J5" s="406" t="s">
        <v>4</v>
      </c>
      <c r="K5" s="387" t="s">
        <v>11</v>
      </c>
      <c r="L5" s="396" t="s">
        <v>36</v>
      </c>
      <c r="M5" s="310" t="s">
        <v>9</v>
      </c>
      <c r="N5" s="390" t="s">
        <v>142</v>
      </c>
      <c r="O5" s="390" t="s">
        <v>9</v>
      </c>
      <c r="P5" s="330" t="s">
        <v>36</v>
      </c>
      <c r="Q5" s="310" t="s">
        <v>9</v>
      </c>
      <c r="R5" s="310"/>
      <c r="S5" s="310"/>
      <c r="T5" s="310"/>
      <c r="U5" s="389"/>
      <c r="V5" s="406" t="s">
        <v>4</v>
      </c>
      <c r="W5" s="387" t="s">
        <v>20</v>
      </c>
      <c r="X5" s="402"/>
    </row>
    <row r="6" spans="1:24" s="5" customFormat="1" ht="15" customHeight="1">
      <c r="A6" s="315"/>
      <c r="B6" s="309"/>
      <c r="C6" s="309"/>
      <c r="D6" s="309"/>
      <c r="E6" s="309"/>
      <c r="F6" s="309"/>
      <c r="G6" s="330"/>
      <c r="H6" s="330"/>
      <c r="I6" s="394"/>
      <c r="J6" s="406"/>
      <c r="K6" s="387"/>
      <c r="L6" s="396"/>
      <c r="M6" s="310"/>
      <c r="N6" s="391"/>
      <c r="O6" s="391"/>
      <c r="P6" s="330"/>
      <c r="Q6" s="310" t="s">
        <v>4</v>
      </c>
      <c r="R6" s="310" t="s">
        <v>21</v>
      </c>
      <c r="S6" s="310"/>
      <c r="T6" s="310"/>
      <c r="U6" s="389"/>
      <c r="V6" s="406"/>
      <c r="W6" s="387"/>
      <c r="X6" s="402"/>
    </row>
    <row r="7" spans="1:24" s="5" customFormat="1" ht="17.25" customHeight="1">
      <c r="A7" s="315"/>
      <c r="B7" s="309"/>
      <c r="C7" s="309"/>
      <c r="D7" s="309"/>
      <c r="E7" s="309"/>
      <c r="F7" s="309"/>
      <c r="G7" s="330"/>
      <c r="H7" s="330"/>
      <c r="I7" s="394"/>
      <c r="J7" s="406"/>
      <c r="K7" s="387"/>
      <c r="L7" s="396"/>
      <c r="M7" s="310"/>
      <c r="N7" s="391"/>
      <c r="O7" s="391"/>
      <c r="P7" s="330"/>
      <c r="Q7" s="310"/>
      <c r="R7" s="310" t="s">
        <v>22</v>
      </c>
      <c r="S7" s="310" t="s">
        <v>145</v>
      </c>
      <c r="T7" s="310"/>
      <c r="U7" s="389"/>
      <c r="V7" s="406"/>
      <c r="W7" s="387"/>
      <c r="X7" s="402"/>
    </row>
    <row r="8" spans="1:24" s="5" customFormat="1" ht="55.5" customHeight="1" thickBot="1">
      <c r="A8" s="316"/>
      <c r="B8" s="307"/>
      <c r="C8" s="307"/>
      <c r="D8" s="307"/>
      <c r="E8" s="307"/>
      <c r="F8" s="307"/>
      <c r="G8" s="375"/>
      <c r="H8" s="375"/>
      <c r="I8" s="395"/>
      <c r="J8" s="407"/>
      <c r="K8" s="388"/>
      <c r="L8" s="397"/>
      <c r="M8" s="352"/>
      <c r="N8" s="392"/>
      <c r="O8" s="392"/>
      <c r="P8" s="375"/>
      <c r="Q8" s="352"/>
      <c r="R8" s="352"/>
      <c r="S8" s="100" t="s">
        <v>23</v>
      </c>
      <c r="T8" s="100" t="s">
        <v>24</v>
      </c>
      <c r="U8" s="176" t="s">
        <v>25</v>
      </c>
      <c r="V8" s="407"/>
      <c r="W8" s="388"/>
      <c r="X8" s="403"/>
    </row>
    <row r="9" spans="1:24" ht="15" hidden="1">
      <c r="A9" s="107"/>
      <c r="B9" s="108" t="s">
        <v>26</v>
      </c>
      <c r="C9" s="109"/>
      <c r="D9" s="110"/>
      <c r="E9" s="109"/>
      <c r="F9" s="111"/>
      <c r="G9" s="111"/>
      <c r="H9" s="111"/>
      <c r="I9" s="112"/>
      <c r="J9" s="113" t="e">
        <f>SUM(#REF!)</f>
        <v>#REF!</v>
      </c>
      <c r="K9" s="113" t="e">
        <f>SUM(#REF!)</f>
        <v>#REF!</v>
      </c>
      <c r="L9" s="113" t="e">
        <f>SUM(#REF!)</f>
        <v>#REF!</v>
      </c>
      <c r="M9" s="113" t="e">
        <f>SUM(#REF!)</f>
        <v>#REF!</v>
      </c>
      <c r="N9" s="113"/>
      <c r="O9" s="113"/>
      <c r="P9" s="113"/>
      <c r="Q9" s="113" t="e">
        <f>SUM(#REF!)</f>
        <v>#REF!</v>
      </c>
      <c r="R9" s="113" t="e">
        <f>SUM(#REF!)</f>
        <v>#REF!</v>
      </c>
      <c r="S9" s="113" t="e">
        <f>SUM(#REF!)</f>
        <v>#REF!</v>
      </c>
      <c r="T9" s="113" t="e">
        <f>SUM(#REF!)</f>
        <v>#REF!</v>
      </c>
      <c r="U9" s="114" t="e">
        <f>SUM(#REF!)</f>
        <v>#REF!</v>
      </c>
      <c r="V9" s="114" t="e">
        <f>SUM(#REF!)</f>
        <v>#REF!</v>
      </c>
      <c r="W9" s="114" t="e">
        <f>SUM(#REF!)</f>
        <v>#REF!</v>
      </c>
      <c r="X9" s="115"/>
    </row>
    <row r="10" spans="1:24" s="13" customFormat="1" ht="15" customHeight="1" hidden="1">
      <c r="A10" s="105"/>
      <c r="B10" s="6"/>
      <c r="C10" s="8"/>
      <c r="D10" s="62"/>
      <c r="E10" s="8"/>
      <c r="F10" s="7"/>
      <c r="G10" s="7"/>
      <c r="H10" s="7"/>
      <c r="I10" s="9"/>
      <c r="J10" s="10"/>
      <c r="K10" s="3"/>
      <c r="L10" s="25"/>
      <c r="M10" s="10"/>
      <c r="N10" s="10"/>
      <c r="O10" s="10"/>
      <c r="P10" s="63"/>
      <c r="Q10" s="64"/>
      <c r="R10" s="10"/>
      <c r="S10" s="10"/>
      <c r="T10" s="10"/>
      <c r="U10" s="12"/>
      <c r="V10" s="26"/>
      <c r="W10" s="10"/>
      <c r="X10" s="106"/>
    </row>
    <row r="11" spans="1:24" s="83" customFormat="1" ht="14.25">
      <c r="A11" s="153" t="s">
        <v>171</v>
      </c>
      <c r="B11" s="262"/>
      <c r="C11" s="154"/>
      <c r="D11" s="263"/>
      <c r="E11" s="155"/>
      <c r="F11" s="156"/>
      <c r="G11" s="156"/>
      <c r="H11" s="264"/>
      <c r="I11" s="155"/>
      <c r="J11" s="241"/>
      <c r="K11" s="243"/>
      <c r="L11" s="157"/>
      <c r="M11" s="158"/>
      <c r="N11" s="158"/>
      <c r="O11" s="158"/>
      <c r="P11" s="159"/>
      <c r="Q11" s="240"/>
      <c r="R11" s="241"/>
      <c r="S11" s="241"/>
      <c r="T11" s="241"/>
      <c r="U11" s="242"/>
      <c r="V11" s="265"/>
      <c r="W11" s="241"/>
      <c r="X11" s="160"/>
    </row>
    <row r="12" spans="1:24" s="83" customFormat="1" ht="13.5" thickBot="1">
      <c r="A12" s="153">
        <v>1</v>
      </c>
      <c r="B12" s="262" t="s">
        <v>188</v>
      </c>
      <c r="C12" s="154" t="s">
        <v>189</v>
      </c>
      <c r="D12" s="263" t="s">
        <v>190</v>
      </c>
      <c r="E12" s="155" t="s">
        <v>191</v>
      </c>
      <c r="F12" s="156" t="s">
        <v>192</v>
      </c>
      <c r="G12" s="156"/>
      <c r="H12" s="264" t="s">
        <v>168</v>
      </c>
      <c r="I12" s="155" t="s">
        <v>193</v>
      </c>
      <c r="J12" s="241">
        <v>0</v>
      </c>
      <c r="K12" s="243">
        <v>0</v>
      </c>
      <c r="L12" s="157" t="s">
        <v>194</v>
      </c>
      <c r="M12" s="158">
        <v>10000000</v>
      </c>
      <c r="N12" s="158" t="s">
        <v>168</v>
      </c>
      <c r="O12" s="158">
        <v>0</v>
      </c>
      <c r="P12" s="159" t="s">
        <v>195</v>
      </c>
      <c r="Q12" s="240">
        <v>10000000</v>
      </c>
      <c r="R12" s="241">
        <v>10000000</v>
      </c>
      <c r="S12" s="241">
        <v>0</v>
      </c>
      <c r="T12" s="241">
        <v>0</v>
      </c>
      <c r="U12" s="242">
        <v>0</v>
      </c>
      <c r="V12" s="265">
        <v>0</v>
      </c>
      <c r="W12" s="241"/>
      <c r="X12" s="160" t="s">
        <v>168</v>
      </c>
    </row>
    <row r="13" spans="1:24" s="13" customFormat="1" ht="13.5" thickBot="1">
      <c r="A13" s="153">
        <v>2</v>
      </c>
      <c r="B13" s="262" t="s">
        <v>196</v>
      </c>
      <c r="C13" s="154" t="s">
        <v>197</v>
      </c>
      <c r="D13" s="263" t="s">
        <v>190</v>
      </c>
      <c r="E13" s="155" t="s">
        <v>198</v>
      </c>
      <c r="F13" s="156" t="s">
        <v>199</v>
      </c>
      <c r="G13" s="156"/>
      <c r="H13" s="264" t="s">
        <v>168</v>
      </c>
      <c r="I13" s="155" t="s">
        <v>200</v>
      </c>
      <c r="J13" s="241">
        <v>0</v>
      </c>
      <c r="K13" s="243">
        <v>0</v>
      </c>
      <c r="L13" s="157" t="s">
        <v>201</v>
      </c>
      <c r="M13" s="158">
        <v>350000</v>
      </c>
      <c r="N13" s="158" t="s">
        <v>168</v>
      </c>
      <c r="O13" s="158">
        <v>0</v>
      </c>
      <c r="P13" s="159" t="s">
        <v>202</v>
      </c>
      <c r="Q13" s="240">
        <v>350000</v>
      </c>
      <c r="R13" s="241">
        <v>350000</v>
      </c>
      <c r="S13" s="241">
        <v>0</v>
      </c>
      <c r="T13" s="241">
        <v>0</v>
      </c>
      <c r="U13" s="242">
        <v>0</v>
      </c>
      <c r="V13" s="265">
        <v>0</v>
      </c>
      <c r="W13" s="241"/>
      <c r="X13" s="160" t="s">
        <v>168</v>
      </c>
    </row>
    <row r="14" spans="1:24" ht="13.5">
      <c r="A14" s="153">
        <v>3</v>
      </c>
      <c r="B14" s="262" t="s">
        <v>188</v>
      </c>
      <c r="C14" s="154" t="s">
        <v>189</v>
      </c>
      <c r="D14" s="263" t="s">
        <v>190</v>
      </c>
      <c r="E14" s="155" t="s">
        <v>203</v>
      </c>
      <c r="F14" s="156" t="s">
        <v>204</v>
      </c>
      <c r="G14" s="156"/>
      <c r="H14" s="264" t="s">
        <v>168</v>
      </c>
      <c r="I14" s="155" t="s">
        <v>205</v>
      </c>
      <c r="J14" s="241">
        <v>0</v>
      </c>
      <c r="K14" s="243">
        <v>0</v>
      </c>
      <c r="L14" s="157" t="s">
        <v>206</v>
      </c>
      <c r="M14" s="158">
        <v>9650000</v>
      </c>
      <c r="N14" s="158" t="s">
        <v>168</v>
      </c>
      <c r="O14" s="158">
        <v>0</v>
      </c>
      <c r="P14" s="159" t="s">
        <v>207</v>
      </c>
      <c r="Q14" s="240">
        <v>9650000</v>
      </c>
      <c r="R14" s="241">
        <v>9650000</v>
      </c>
      <c r="S14" s="241">
        <v>0</v>
      </c>
      <c r="T14" s="241">
        <v>0</v>
      </c>
      <c r="U14" s="242">
        <v>0</v>
      </c>
      <c r="V14" s="265">
        <v>0</v>
      </c>
      <c r="W14" s="241"/>
      <c r="X14" s="160" t="s">
        <v>168</v>
      </c>
    </row>
    <row r="15" spans="1:24" ht="13.5" thickBot="1">
      <c r="A15" s="153" t="s">
        <v>208</v>
      </c>
      <c r="B15" s="262"/>
      <c r="C15" s="154"/>
      <c r="D15" s="263"/>
      <c r="E15" s="155"/>
      <c r="F15" s="156"/>
      <c r="G15" s="156"/>
      <c r="H15" s="264"/>
      <c r="I15" s="155"/>
      <c r="J15" s="241"/>
      <c r="K15" s="243"/>
      <c r="L15" s="157"/>
      <c r="M15" s="158"/>
      <c r="N15" s="158"/>
      <c r="O15" s="158"/>
      <c r="P15" s="159"/>
      <c r="Q15" s="240"/>
      <c r="R15" s="241"/>
      <c r="S15" s="241"/>
      <c r="T15" s="241"/>
      <c r="U15" s="242"/>
      <c r="V15" s="265"/>
      <c r="W15" s="241"/>
      <c r="X15" s="160"/>
    </row>
    <row r="16" spans="1:24" ht="13.5" thickBot="1">
      <c r="A16" s="153" t="s">
        <v>209</v>
      </c>
      <c r="B16" s="262"/>
      <c r="C16" s="154"/>
      <c r="D16" s="263"/>
      <c r="E16" s="155"/>
      <c r="F16" s="156"/>
      <c r="G16" s="156"/>
      <c r="H16" s="264"/>
      <c r="I16" s="155"/>
      <c r="J16" s="241"/>
      <c r="K16" s="243"/>
      <c r="L16" s="157"/>
      <c r="M16" s="158"/>
      <c r="N16" s="158"/>
      <c r="O16" s="158"/>
      <c r="P16" s="159"/>
      <c r="Q16" s="240"/>
      <c r="R16" s="241"/>
      <c r="S16" s="241"/>
      <c r="T16" s="241"/>
      <c r="U16" s="242"/>
      <c r="V16" s="265"/>
      <c r="W16" s="241"/>
      <c r="X16" s="160"/>
    </row>
    <row r="17" spans="1:24" s="32" customFormat="1" ht="13.5">
      <c r="A17" s="153">
        <v>1</v>
      </c>
      <c r="B17" s="262" t="s">
        <v>188</v>
      </c>
      <c r="C17" s="154" t="s">
        <v>189</v>
      </c>
      <c r="D17" s="263" t="s">
        <v>210</v>
      </c>
      <c r="E17" s="155" t="s">
        <v>211</v>
      </c>
      <c r="F17" s="156" t="s">
        <v>192</v>
      </c>
      <c r="G17" s="156"/>
      <c r="H17" s="264" t="s">
        <v>168</v>
      </c>
      <c r="I17" s="155" t="s">
        <v>193</v>
      </c>
      <c r="J17" s="241">
        <v>0</v>
      </c>
      <c r="K17" s="243">
        <v>0</v>
      </c>
      <c r="L17" s="157" t="s">
        <v>194</v>
      </c>
      <c r="M17" s="158">
        <v>5000000</v>
      </c>
      <c r="N17" s="158" t="s">
        <v>168</v>
      </c>
      <c r="O17" s="158">
        <v>0</v>
      </c>
      <c r="P17" s="159" t="s">
        <v>212</v>
      </c>
      <c r="Q17" s="240">
        <v>5000000</v>
      </c>
      <c r="R17" s="241">
        <v>5000000</v>
      </c>
      <c r="S17" s="241">
        <v>0</v>
      </c>
      <c r="T17" s="241">
        <v>0</v>
      </c>
      <c r="U17" s="242">
        <v>0</v>
      </c>
      <c r="V17" s="265">
        <v>0</v>
      </c>
      <c r="W17" s="241"/>
      <c r="X17" s="160" t="s">
        <v>168</v>
      </c>
    </row>
    <row r="18" spans="1:24" s="32" customFormat="1" ht="13.5">
      <c r="A18" s="153">
        <v>2</v>
      </c>
      <c r="B18" s="262" t="s">
        <v>196</v>
      </c>
      <c r="C18" s="154" t="s">
        <v>197</v>
      </c>
      <c r="D18" s="263" t="s">
        <v>210</v>
      </c>
      <c r="E18" s="155" t="s">
        <v>213</v>
      </c>
      <c r="F18" s="156" t="s">
        <v>199</v>
      </c>
      <c r="G18" s="156"/>
      <c r="H18" s="264" t="s">
        <v>168</v>
      </c>
      <c r="I18" s="155" t="s">
        <v>214</v>
      </c>
      <c r="J18" s="241">
        <v>0</v>
      </c>
      <c r="K18" s="243">
        <v>0</v>
      </c>
      <c r="L18" s="157" t="s">
        <v>201</v>
      </c>
      <c r="M18" s="158">
        <v>100000</v>
      </c>
      <c r="N18" s="158" t="s">
        <v>168</v>
      </c>
      <c r="O18" s="158">
        <v>0</v>
      </c>
      <c r="P18" s="159" t="s">
        <v>215</v>
      </c>
      <c r="Q18" s="240">
        <v>100000</v>
      </c>
      <c r="R18" s="241">
        <v>100000</v>
      </c>
      <c r="S18" s="241">
        <v>0</v>
      </c>
      <c r="T18" s="241">
        <v>0</v>
      </c>
      <c r="U18" s="242">
        <v>0</v>
      </c>
      <c r="V18" s="265">
        <v>0</v>
      </c>
      <c r="W18" s="241"/>
      <c r="X18" s="160" t="s">
        <v>168</v>
      </c>
    </row>
    <row r="19" spans="1:24" s="32" customFormat="1" ht="13.5">
      <c r="A19" s="153">
        <v>3</v>
      </c>
      <c r="B19" s="262" t="s">
        <v>188</v>
      </c>
      <c r="C19" s="154" t="s">
        <v>189</v>
      </c>
      <c r="D19" s="263" t="s">
        <v>210</v>
      </c>
      <c r="E19" s="155" t="s">
        <v>216</v>
      </c>
      <c r="F19" s="156" t="s">
        <v>204</v>
      </c>
      <c r="G19" s="156"/>
      <c r="H19" s="264" t="s">
        <v>168</v>
      </c>
      <c r="I19" s="155" t="s">
        <v>200</v>
      </c>
      <c r="J19" s="241">
        <v>0</v>
      </c>
      <c r="K19" s="243">
        <v>0</v>
      </c>
      <c r="L19" s="157" t="s">
        <v>206</v>
      </c>
      <c r="M19" s="158">
        <v>4900000</v>
      </c>
      <c r="N19" s="158" t="s">
        <v>168</v>
      </c>
      <c r="O19" s="158">
        <v>0</v>
      </c>
      <c r="P19" s="159" t="s">
        <v>217</v>
      </c>
      <c r="Q19" s="240">
        <v>4900000</v>
      </c>
      <c r="R19" s="241">
        <v>4900000</v>
      </c>
      <c r="S19" s="241">
        <v>0</v>
      </c>
      <c r="T19" s="241">
        <v>0</v>
      </c>
      <c r="U19" s="242">
        <v>0</v>
      </c>
      <c r="V19" s="265">
        <v>0</v>
      </c>
      <c r="W19" s="241"/>
      <c r="X19" s="160" t="s">
        <v>168</v>
      </c>
    </row>
    <row r="20" spans="1:24" s="32" customFormat="1" ht="13.5">
      <c r="A20" s="532" t="s">
        <v>169</v>
      </c>
      <c r="B20" s="262"/>
      <c r="C20" s="154"/>
      <c r="D20" s="263"/>
      <c r="E20" s="155"/>
      <c r="F20" s="156"/>
      <c r="G20" s="156"/>
      <c r="H20" s="264"/>
      <c r="I20" s="155"/>
      <c r="J20" s="241"/>
      <c r="K20" s="243"/>
      <c r="L20" s="157"/>
      <c r="M20" s="158">
        <v>20000000</v>
      </c>
      <c r="N20" s="158"/>
      <c r="O20" s="158"/>
      <c r="P20" s="159"/>
      <c r="Q20" s="240">
        <v>20000000</v>
      </c>
      <c r="R20" s="241">
        <v>20000000</v>
      </c>
      <c r="S20" s="241"/>
      <c r="T20" s="241"/>
      <c r="U20" s="242"/>
      <c r="V20" s="265"/>
      <c r="W20" s="241"/>
      <c r="X20" s="160"/>
    </row>
    <row r="21" spans="1:24" s="32" customFormat="1" ht="13.5">
      <c r="A21" s="533" t="s">
        <v>170</v>
      </c>
      <c r="B21" s="262"/>
      <c r="C21" s="154"/>
      <c r="D21" s="263"/>
      <c r="E21" s="155"/>
      <c r="F21" s="156"/>
      <c r="G21" s="156"/>
      <c r="H21" s="264"/>
      <c r="I21" s="155"/>
      <c r="J21" s="241"/>
      <c r="K21" s="243"/>
      <c r="L21" s="157"/>
      <c r="M21" s="158">
        <v>10000000</v>
      </c>
      <c r="N21" s="158"/>
      <c r="O21" s="158"/>
      <c r="P21" s="159"/>
      <c r="Q21" s="240">
        <v>10000000</v>
      </c>
      <c r="R21" s="241">
        <v>10000000</v>
      </c>
      <c r="S21" s="241"/>
      <c r="T21" s="241"/>
      <c r="U21" s="242"/>
      <c r="V21" s="265"/>
      <c r="W21" s="241"/>
      <c r="X21" s="160"/>
    </row>
    <row r="22" spans="1:24" s="32" customFormat="1" ht="13.5">
      <c r="A22" s="534" t="s">
        <v>10</v>
      </c>
      <c r="B22" s="304"/>
      <c r="C22" s="303"/>
      <c r="D22" s="302"/>
      <c r="E22" s="301"/>
      <c r="F22" s="288"/>
      <c r="G22" s="288"/>
      <c r="H22" s="288"/>
      <c r="I22" s="125"/>
      <c r="J22" s="250"/>
      <c r="K22" s="244"/>
      <c r="L22" s="289"/>
      <c r="M22" s="290">
        <v>30000000</v>
      </c>
      <c r="N22" s="290"/>
      <c r="O22" s="290"/>
      <c r="P22" s="162"/>
      <c r="Q22" s="244">
        <v>30000000</v>
      </c>
      <c r="R22" s="250">
        <v>30000000</v>
      </c>
      <c r="S22" s="250"/>
      <c r="T22" s="250"/>
      <c r="U22" s="291"/>
      <c r="V22" s="292"/>
      <c r="W22" s="293"/>
      <c r="X22" s="294"/>
    </row>
    <row r="23" spans="1:24" s="32" customFormat="1" ht="1.5" customHeight="1">
      <c r="A23" s="120" t="s">
        <v>10</v>
      </c>
      <c r="B23" s="121"/>
      <c r="C23" s="122"/>
      <c r="D23" s="123"/>
      <c r="E23" s="298"/>
      <c r="F23" s="298"/>
      <c r="G23" s="298"/>
      <c r="H23" s="298"/>
      <c r="I23" s="298"/>
      <c r="J23" s="299">
        <f>SUM(J11:J22)</f>
        <v>0</v>
      </c>
      <c r="K23" s="299">
        <f>SUM(K11:K22)</f>
        <v>0</v>
      </c>
      <c r="L23" s="300"/>
      <c r="M23" s="295">
        <f>SUM(M11:M22)</f>
        <v>0</v>
      </c>
      <c r="N23" s="295"/>
      <c r="O23" s="295">
        <f>SUM(O11:O22)</f>
        <v>0</v>
      </c>
      <c r="P23" s="295"/>
      <c r="Q23" s="296">
        <f>SUM(Q11:Q22)</f>
        <v>0</v>
      </c>
      <c r="R23" s="296">
        <f>SUM(R11:R22)</f>
        <v>0</v>
      </c>
      <c r="S23" s="296">
        <f>SUM(S11:S22)</f>
        <v>0</v>
      </c>
      <c r="T23" s="296">
        <f>SUM(T11:T22)</f>
        <v>0</v>
      </c>
      <c r="U23" s="296">
        <f>SUM(U11:U22)</f>
        <v>0</v>
      </c>
      <c r="V23" s="296">
        <f>SUM(V11:V22)</f>
        <v>0</v>
      </c>
      <c r="W23" s="296">
        <f>SUM(W11:W22)</f>
        <v>0</v>
      </c>
      <c r="X23" s="297"/>
    </row>
    <row r="24" spans="22:23" s="32" customFormat="1" ht="12.75" customHeight="1">
      <c r="V24" s="24"/>
      <c r="W24" s="28"/>
    </row>
    <row r="25" spans="2:23" s="32" customFormat="1" ht="24.75" customHeight="1">
      <c r="B25" s="27"/>
      <c r="V25" s="24"/>
      <c r="W25" s="28"/>
    </row>
    <row r="26" spans="11:15" s="32" customFormat="1" ht="13.5" customHeight="1">
      <c r="K26" s="410" t="s">
        <v>105</v>
      </c>
      <c r="L26" s="411"/>
      <c r="M26" s="70">
        <v>0</v>
      </c>
      <c r="N26" s="219"/>
      <c r="O26" s="219"/>
    </row>
    <row r="27" spans="2:23" s="32" customFormat="1" ht="20.25" customHeight="1">
      <c r="B27" s="33"/>
      <c r="J27" s="35"/>
      <c r="K27" s="34"/>
      <c r="V27" s="35"/>
      <c r="W27" s="36"/>
    </row>
    <row r="28" spans="10:23" s="32" customFormat="1" ht="18" customHeight="1">
      <c r="J28" s="34"/>
      <c r="K28" s="34"/>
      <c r="V28" s="34"/>
      <c r="W28" s="34"/>
    </row>
    <row r="29" spans="10:23" s="32" customFormat="1" ht="17.25" customHeight="1">
      <c r="J29" s="34"/>
      <c r="K29" s="34"/>
      <c r="R29" s="37"/>
      <c r="V29" s="34"/>
      <c r="W29" s="44"/>
    </row>
    <row r="30" spans="1:24" s="32" customFormat="1" ht="16.5" customHeight="1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</row>
    <row r="31" spans="10:23" s="32" customFormat="1" ht="18" customHeight="1">
      <c r="J31" s="34"/>
      <c r="K31" s="34"/>
      <c r="V31" s="34"/>
      <c r="W31" s="34"/>
    </row>
    <row r="32" spans="10:23" ht="18" customHeight="1">
      <c r="J32" s="34"/>
      <c r="K32" s="34"/>
      <c r="V32" s="34"/>
      <c r="W32" s="34"/>
    </row>
    <row r="33" spans="10:23" ht="18" customHeight="1">
      <c r="J33" s="34"/>
      <c r="K33" s="34"/>
      <c r="V33" s="34"/>
      <c r="W33" s="34"/>
    </row>
    <row r="34" spans="10:23" ht="18" customHeight="1">
      <c r="J34" s="34"/>
      <c r="K34" s="34"/>
      <c r="V34" s="34"/>
      <c r="W34" s="34"/>
    </row>
    <row r="35" spans="10:23" ht="18" customHeight="1">
      <c r="J35" s="34"/>
      <c r="K35" s="34"/>
      <c r="V35" s="34"/>
      <c r="W35" s="34"/>
    </row>
    <row r="36" spans="10:23" ht="18" customHeight="1">
      <c r="J36" s="34"/>
      <c r="K36" s="34"/>
      <c r="V36" s="34"/>
      <c r="W36" s="34"/>
    </row>
    <row r="37" spans="10:23" ht="18" customHeight="1">
      <c r="J37" s="34"/>
      <c r="K37" s="34"/>
      <c r="V37" s="34"/>
      <c r="W37" s="34"/>
    </row>
    <row r="38" spans="10:23" ht="18" customHeight="1">
      <c r="J38" s="34"/>
      <c r="K38" s="34"/>
      <c r="V38" s="34"/>
      <c r="W38" s="34"/>
    </row>
    <row r="39" spans="10:23" ht="18" customHeight="1">
      <c r="J39" s="34"/>
      <c r="K39" s="34"/>
      <c r="V39" s="34"/>
      <c r="W39" s="34"/>
    </row>
    <row r="40" spans="10:23" ht="18" customHeight="1">
      <c r="J40" s="34"/>
      <c r="K40" s="34"/>
      <c r="V40" s="34"/>
      <c r="W40" s="34"/>
    </row>
    <row r="41" spans="10:23" ht="18" customHeight="1">
      <c r="J41" s="34"/>
      <c r="K41" s="34"/>
      <c r="V41" s="34"/>
      <c r="W41" s="34"/>
    </row>
  </sheetData>
  <sheetProtection formatCells="0" formatColumns="0" formatRows="0" insertColumns="0" insertRows="0" insertHyperlinks="0" deleteColumns="0" deleteRows="0" sort="0" autoFilter="0" pivotTables="0"/>
  <mergeCells count="39">
    <mergeCell ref="K5:K8"/>
    <mergeCell ref="M5:M8"/>
    <mergeCell ref="J3:K4"/>
    <mergeCell ref="J5:J8"/>
    <mergeCell ref="B3:B8"/>
    <mergeCell ref="C3:C8"/>
    <mergeCell ref="D3:D8"/>
    <mergeCell ref="G3:G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I3:I8"/>
    <mergeCell ref="L5:L8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P5:P8"/>
    <mergeCell ref="A30:X30"/>
    <mergeCell ref="K26:L26"/>
    <mergeCell ref="A11:F11"/>
    <mergeCell ref="A15:F15"/>
    <mergeCell ref="A16:F16"/>
    <mergeCell ref="A20:B20"/>
    <mergeCell ref="A21:B21"/>
    <mergeCell ref="A22:B22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11" customWidth="1"/>
    <col min="14" max="14" width="12.75390625" style="11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1" t="s">
        <v>90</v>
      </c>
    </row>
    <row r="5" spans="1:26" ht="16.5" thickBot="1">
      <c r="A5" s="4"/>
      <c r="Z5" s="57" t="s">
        <v>49</v>
      </c>
    </row>
    <row r="6" spans="1:26" s="38" customFormat="1" ht="45" customHeight="1">
      <c r="A6" s="314" t="s">
        <v>0</v>
      </c>
      <c r="B6" s="308" t="s">
        <v>1</v>
      </c>
      <c r="C6" s="308" t="s">
        <v>2</v>
      </c>
      <c r="D6" s="308" t="s">
        <v>82</v>
      </c>
      <c r="E6" s="308" t="s">
        <v>83</v>
      </c>
      <c r="F6" s="308" t="s">
        <v>17</v>
      </c>
      <c r="G6" s="325" t="s">
        <v>3</v>
      </c>
      <c r="H6" s="393" t="s">
        <v>53</v>
      </c>
      <c r="I6" s="418" t="s">
        <v>62</v>
      </c>
      <c r="J6" s="419"/>
      <c r="K6" s="427" t="s">
        <v>56</v>
      </c>
      <c r="L6" s="393" t="s">
        <v>54</v>
      </c>
      <c r="M6" s="421" t="s">
        <v>156</v>
      </c>
      <c r="N6" s="422"/>
      <c r="O6" s="421" t="s">
        <v>5</v>
      </c>
      <c r="P6" s="422"/>
      <c r="Q6" s="421" t="s">
        <v>6</v>
      </c>
      <c r="R6" s="422"/>
      <c r="S6" s="428" t="s">
        <v>143</v>
      </c>
      <c r="T6" s="429"/>
      <c r="U6" s="427" t="s">
        <v>152</v>
      </c>
      <c r="V6" s="393"/>
      <c r="W6" s="430" t="s">
        <v>159</v>
      </c>
      <c r="X6" s="325"/>
      <c r="Y6" s="431"/>
      <c r="Z6" s="412" t="s">
        <v>48</v>
      </c>
    </row>
    <row r="7" spans="1:26" s="38" customFormat="1" ht="14.25" customHeight="1">
      <c r="A7" s="315"/>
      <c r="B7" s="309"/>
      <c r="C7" s="309"/>
      <c r="D7" s="309"/>
      <c r="E7" s="309"/>
      <c r="F7" s="309"/>
      <c r="G7" s="311"/>
      <c r="H7" s="394"/>
      <c r="I7" s="436" t="s">
        <v>64</v>
      </c>
      <c r="J7" s="438" t="s">
        <v>158</v>
      </c>
      <c r="K7" s="442"/>
      <c r="L7" s="394"/>
      <c r="M7" s="423" t="s">
        <v>4</v>
      </c>
      <c r="N7" s="425" t="s">
        <v>13</v>
      </c>
      <c r="O7" s="423" t="s">
        <v>36</v>
      </c>
      <c r="P7" s="425" t="s">
        <v>9</v>
      </c>
      <c r="Q7" s="423" t="s">
        <v>36</v>
      </c>
      <c r="R7" s="425" t="s">
        <v>9</v>
      </c>
      <c r="S7" s="423" t="s">
        <v>142</v>
      </c>
      <c r="T7" s="425" t="s">
        <v>9</v>
      </c>
      <c r="U7" s="440" t="s">
        <v>4</v>
      </c>
      <c r="V7" s="434" t="s">
        <v>12</v>
      </c>
      <c r="W7" s="415" t="s">
        <v>44</v>
      </c>
      <c r="X7" s="311" t="s">
        <v>41</v>
      </c>
      <c r="Y7" s="432"/>
      <c r="Z7" s="413"/>
    </row>
    <row r="8" spans="1:26" s="38" customFormat="1" ht="9.75" customHeight="1">
      <c r="A8" s="315"/>
      <c r="B8" s="309"/>
      <c r="C8" s="309"/>
      <c r="D8" s="309"/>
      <c r="E8" s="309"/>
      <c r="F8" s="309"/>
      <c r="G8" s="311"/>
      <c r="H8" s="394"/>
      <c r="I8" s="436"/>
      <c r="J8" s="438"/>
      <c r="K8" s="442"/>
      <c r="L8" s="394"/>
      <c r="M8" s="423"/>
      <c r="N8" s="425"/>
      <c r="O8" s="423"/>
      <c r="P8" s="425"/>
      <c r="Q8" s="423"/>
      <c r="R8" s="425"/>
      <c r="S8" s="423"/>
      <c r="T8" s="425"/>
      <c r="U8" s="440"/>
      <c r="V8" s="434"/>
      <c r="W8" s="415"/>
      <c r="X8" s="311" t="s">
        <v>7</v>
      </c>
      <c r="Y8" s="389" t="s">
        <v>57</v>
      </c>
      <c r="Z8" s="413"/>
    </row>
    <row r="9" spans="1:26" s="38" customFormat="1" ht="13.5" customHeight="1">
      <c r="A9" s="315"/>
      <c r="B9" s="309"/>
      <c r="C9" s="309"/>
      <c r="D9" s="309"/>
      <c r="E9" s="309"/>
      <c r="F9" s="309"/>
      <c r="G9" s="311"/>
      <c r="H9" s="394"/>
      <c r="I9" s="436"/>
      <c r="J9" s="438"/>
      <c r="K9" s="442"/>
      <c r="L9" s="394"/>
      <c r="M9" s="423"/>
      <c r="N9" s="425"/>
      <c r="O9" s="423"/>
      <c r="P9" s="425"/>
      <c r="Q9" s="423"/>
      <c r="R9" s="425"/>
      <c r="S9" s="423"/>
      <c r="T9" s="425"/>
      <c r="U9" s="440"/>
      <c r="V9" s="434"/>
      <c r="W9" s="415"/>
      <c r="X9" s="311"/>
      <c r="Y9" s="389"/>
      <c r="Z9" s="413"/>
    </row>
    <row r="10" spans="1:26" s="38" customFormat="1" ht="17.25" customHeight="1" thickBot="1">
      <c r="A10" s="316"/>
      <c r="B10" s="307"/>
      <c r="C10" s="307"/>
      <c r="D10" s="307"/>
      <c r="E10" s="307"/>
      <c r="F10" s="307"/>
      <c r="G10" s="312"/>
      <c r="H10" s="395"/>
      <c r="I10" s="437"/>
      <c r="J10" s="439"/>
      <c r="K10" s="443"/>
      <c r="L10" s="395"/>
      <c r="M10" s="424"/>
      <c r="N10" s="426"/>
      <c r="O10" s="424"/>
      <c r="P10" s="426"/>
      <c r="Q10" s="424"/>
      <c r="R10" s="426"/>
      <c r="S10" s="424"/>
      <c r="T10" s="426"/>
      <c r="U10" s="441"/>
      <c r="V10" s="435"/>
      <c r="W10" s="416"/>
      <c r="X10" s="312"/>
      <c r="Y10" s="420"/>
      <c r="Z10" s="414"/>
    </row>
    <row r="11" spans="1:26" s="82" customFormat="1" ht="12.75">
      <c r="A11" s="535" t="s">
        <v>169</v>
      </c>
      <c r="B11" s="164"/>
      <c r="C11" s="164"/>
      <c r="D11" s="164"/>
      <c r="E11" s="164"/>
      <c r="F11" s="164"/>
      <c r="G11" s="165"/>
      <c r="H11" s="164"/>
      <c r="I11" s="281"/>
      <c r="J11" s="281"/>
      <c r="K11" s="164"/>
      <c r="L11" s="236"/>
      <c r="M11" s="236"/>
      <c r="N11" s="236"/>
      <c r="O11" s="167"/>
      <c r="P11" s="236"/>
      <c r="Q11" s="167"/>
      <c r="R11" s="236"/>
      <c r="S11" s="166"/>
      <c r="T11" s="236"/>
      <c r="U11" s="236"/>
      <c r="V11" s="236"/>
      <c r="W11" s="237"/>
      <c r="X11" s="237"/>
      <c r="Y11" s="236"/>
      <c r="Z11" s="168"/>
    </row>
    <row r="12" spans="1:26" s="82" customFormat="1" ht="13.5" thickBot="1">
      <c r="A12" s="536" t="s">
        <v>170</v>
      </c>
      <c r="B12" s="164"/>
      <c r="C12" s="164"/>
      <c r="D12" s="164"/>
      <c r="E12" s="164"/>
      <c r="F12" s="164"/>
      <c r="G12" s="165"/>
      <c r="H12" s="164"/>
      <c r="I12" s="281"/>
      <c r="J12" s="281"/>
      <c r="K12" s="164"/>
      <c r="L12" s="236"/>
      <c r="M12" s="236"/>
      <c r="N12" s="236"/>
      <c r="O12" s="167"/>
      <c r="P12" s="236"/>
      <c r="Q12" s="167"/>
      <c r="R12" s="236"/>
      <c r="S12" s="166"/>
      <c r="T12" s="236"/>
      <c r="U12" s="236"/>
      <c r="V12" s="236"/>
      <c r="W12" s="237"/>
      <c r="X12" s="237"/>
      <c r="Y12" s="236"/>
      <c r="Z12" s="168"/>
    </row>
    <row r="13" spans="1:26" s="48" customFormat="1" ht="13.5">
      <c r="A13" s="537" t="s">
        <v>10</v>
      </c>
      <c r="B13" s="170"/>
      <c r="C13" s="170"/>
      <c r="D13" s="170"/>
      <c r="E13" s="170"/>
      <c r="F13" s="170"/>
      <c r="G13" s="171"/>
      <c r="H13" s="170"/>
      <c r="I13" s="282"/>
      <c r="J13" s="282"/>
      <c r="K13" s="170"/>
      <c r="L13" s="238"/>
      <c r="M13" s="238"/>
      <c r="N13" s="238"/>
      <c r="O13" s="172"/>
      <c r="P13" s="238"/>
      <c r="Q13" s="172"/>
      <c r="R13" s="238"/>
      <c r="S13" s="143"/>
      <c r="T13" s="238"/>
      <c r="U13" s="238"/>
      <c r="V13" s="238"/>
      <c r="W13" s="239"/>
      <c r="X13" s="239"/>
      <c r="Y13" s="238"/>
      <c r="Z13" s="173"/>
    </row>
    <row r="14" spans="1:25" s="48" customFormat="1" ht="15" customHeight="1" thickBot="1">
      <c r="A14" s="49"/>
      <c r="B14" s="50"/>
      <c r="C14" s="51"/>
      <c r="D14" s="52"/>
      <c r="E14" s="49"/>
      <c r="F14" s="45"/>
      <c r="G14" s="45"/>
      <c r="H14" s="53"/>
      <c r="I14" s="49"/>
      <c r="J14" s="49"/>
      <c r="K14" s="45"/>
      <c r="L14" s="45"/>
      <c r="M14" s="11"/>
      <c r="N14" s="11"/>
      <c r="O14"/>
      <c r="P14"/>
      <c r="Q14" s="45"/>
      <c r="R14" s="54"/>
      <c r="S14" s="54"/>
      <c r="T14" s="54"/>
      <c r="U14" s="54"/>
      <c r="V14" s="45"/>
      <c r="W14" s="46"/>
      <c r="X14" s="47"/>
      <c r="Y14" s="45"/>
    </row>
    <row r="15" spans="1:25" ht="15.75" customHeight="1" thickBot="1">
      <c r="A15" s="49"/>
      <c r="B15" s="50"/>
      <c r="C15" s="51"/>
      <c r="D15" s="52"/>
      <c r="E15" s="49"/>
      <c r="F15" s="45"/>
      <c r="G15" s="45"/>
      <c r="H15" s="53"/>
      <c r="I15" s="49"/>
      <c r="J15" s="49"/>
      <c r="K15" s="45"/>
      <c r="L15" s="45"/>
      <c r="M15" s="45"/>
      <c r="N15" s="45"/>
      <c r="O15" s="45"/>
      <c r="P15" s="45"/>
      <c r="Q15" s="45"/>
      <c r="R15" s="54"/>
      <c r="S15" s="54"/>
      <c r="T15" s="54"/>
      <c r="U15" s="54"/>
      <c r="V15" s="45"/>
      <c r="W15" s="46"/>
      <c r="X15" s="47"/>
      <c r="Y15" s="45"/>
    </row>
    <row r="16" spans="11:13" ht="13.5" customHeight="1">
      <c r="K16" s="410" t="s">
        <v>105</v>
      </c>
      <c r="L16" s="433"/>
      <c r="M16" s="71">
        <v>0</v>
      </c>
    </row>
    <row r="17" ht="12.75" customHeight="1"/>
    <row r="18" ht="12.75" customHeight="1"/>
    <row r="19" spans="1:22" ht="10.5" customHeight="1">
      <c r="A19" s="417"/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</row>
  </sheetData>
  <sheetProtection/>
  <mergeCells count="39">
    <mergeCell ref="E6:E10"/>
    <mergeCell ref="Q7:Q10"/>
    <mergeCell ref="R7:R10"/>
    <mergeCell ref="L6:L10"/>
    <mergeCell ref="M6:N6"/>
    <mergeCell ref="H6:H10"/>
    <mergeCell ref="O6:P6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K16:L16"/>
    <mergeCell ref="A19:V19"/>
    <mergeCell ref="A11:B11"/>
    <mergeCell ref="A12:B12"/>
    <mergeCell ref="A13:B13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1" t="s">
        <v>148</v>
      </c>
    </row>
    <row r="4" spans="1:16" s="5" customFormat="1" ht="15">
      <c r="A4" s="15"/>
      <c r="B4" s="16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18"/>
      <c r="P4" s="18"/>
    </row>
    <row r="5" ht="15.75" thickBot="1">
      <c r="N5" s="57" t="s">
        <v>49</v>
      </c>
    </row>
    <row r="6" spans="1:14" s="19" customFormat="1" ht="27.75" customHeight="1" thickBot="1">
      <c r="A6" s="454" t="s">
        <v>46</v>
      </c>
      <c r="B6" s="457" t="s">
        <v>160</v>
      </c>
      <c r="C6" s="458"/>
      <c r="D6" s="447" t="s">
        <v>5</v>
      </c>
      <c r="E6" s="448"/>
      <c r="F6" s="449"/>
      <c r="G6" s="456" t="s">
        <v>6</v>
      </c>
      <c r="H6" s="448"/>
      <c r="I6" s="449"/>
      <c r="J6" s="452" t="s">
        <v>152</v>
      </c>
      <c r="K6" s="453"/>
      <c r="L6" s="459" t="s">
        <v>39</v>
      </c>
      <c r="M6" s="452" t="s">
        <v>146</v>
      </c>
      <c r="N6" s="453"/>
    </row>
    <row r="7" spans="1:14" s="19" customFormat="1" ht="51.75" thickBot="1">
      <c r="A7" s="455"/>
      <c r="B7" s="266" t="s">
        <v>4</v>
      </c>
      <c r="C7" s="267" t="s">
        <v>38</v>
      </c>
      <c r="D7" s="268" t="s">
        <v>67</v>
      </c>
      <c r="E7" s="269" t="s">
        <v>40</v>
      </c>
      <c r="F7" s="270" t="s">
        <v>161</v>
      </c>
      <c r="G7" s="271" t="s">
        <v>67</v>
      </c>
      <c r="H7" s="269" t="s">
        <v>40</v>
      </c>
      <c r="I7" s="272" t="s">
        <v>161</v>
      </c>
      <c r="J7" s="273" t="s">
        <v>4</v>
      </c>
      <c r="K7" s="274" t="s">
        <v>38</v>
      </c>
      <c r="L7" s="460"/>
      <c r="M7" s="275" t="s">
        <v>69</v>
      </c>
      <c r="N7" s="276" t="s">
        <v>68</v>
      </c>
    </row>
    <row r="8" spans="1:14" s="21" customFormat="1" ht="25.5">
      <c r="A8" s="184" t="s">
        <v>132</v>
      </c>
      <c r="B8" s="188">
        <f>SUM('раздел I'!F11)</f>
        <v>0</v>
      </c>
      <c r="C8" s="199">
        <f>SUM('раздел I'!G11)</f>
        <v>0</v>
      </c>
      <c r="D8" s="205">
        <v>0</v>
      </c>
      <c r="E8" s="178">
        <v>0</v>
      </c>
      <c r="F8" s="206">
        <f>SUM('раздел I'!I11,'раздел I'!K11)</f>
        <v>0</v>
      </c>
      <c r="G8" s="202">
        <v>0</v>
      </c>
      <c r="H8" s="178">
        <v>0</v>
      </c>
      <c r="I8" s="211">
        <f>SUM('раздел I'!M11)</f>
        <v>0</v>
      </c>
      <c r="J8" s="205">
        <f>SUM(B8,F8)-IF('раздел I'!M11="",0,I8)</f>
        <v>0</v>
      </c>
      <c r="K8" s="206">
        <f>SUM('раздел I'!O11)</f>
        <v>0</v>
      </c>
      <c r="L8" s="217">
        <f>J8-B8</f>
        <v>0</v>
      </c>
      <c r="M8" s="214">
        <v>0</v>
      </c>
      <c r="N8" s="180">
        <v>0</v>
      </c>
    </row>
    <row r="9" spans="1:14" s="21" customFormat="1" ht="76.5">
      <c r="A9" s="185" t="s">
        <v>135</v>
      </c>
      <c r="B9" s="189">
        <f>SUM('раздел II'!J13)</f>
        <v>0</v>
      </c>
      <c r="C9" s="200">
        <f>SUM('раздел II'!K13)</f>
        <v>0</v>
      </c>
      <c r="D9" s="207">
        <v>0</v>
      </c>
      <c r="E9" s="177">
        <v>0</v>
      </c>
      <c r="F9" s="208">
        <f>SUM('раздел II'!M13)</f>
        <v>0</v>
      </c>
      <c r="G9" s="203">
        <v>0</v>
      </c>
      <c r="H9" s="177">
        <v>0</v>
      </c>
      <c r="I9" s="212">
        <f>SUM('раздел II'!O13,'раздел II'!Q13)</f>
        <v>0</v>
      </c>
      <c r="J9" s="205">
        <f>SUM(B9,F9)-IF(I9="",0,I9)</f>
        <v>0</v>
      </c>
      <c r="K9" s="206">
        <f>'раздел II'!S13</f>
        <v>0</v>
      </c>
      <c r="L9" s="217">
        <f>J9-B9</f>
        <v>0</v>
      </c>
      <c r="M9" s="215">
        <v>9600000</v>
      </c>
      <c r="N9" s="181">
        <v>0</v>
      </c>
    </row>
    <row r="10" spans="1:14" s="21" customFormat="1" ht="51">
      <c r="A10" s="185" t="s">
        <v>133</v>
      </c>
      <c r="B10" s="189">
        <f>SUM('раздел III'!K15)</f>
        <v>0</v>
      </c>
      <c r="C10" s="200">
        <f>SUM('раздел III'!L15)</f>
        <v>0</v>
      </c>
      <c r="D10" s="207">
        <v>0</v>
      </c>
      <c r="E10" s="177">
        <v>0</v>
      </c>
      <c r="F10" s="208">
        <f>SUM('раздел III'!N15)</f>
        <v>0</v>
      </c>
      <c r="G10" s="203">
        <v>4500000</v>
      </c>
      <c r="H10" s="177">
        <v>0</v>
      </c>
      <c r="I10" s="212">
        <f>SUM('раздел III'!P15,'раздел III'!R15)</f>
        <v>0</v>
      </c>
      <c r="J10" s="205">
        <f>SUM(B10,F10)-IF(I10="",0,I10)</f>
        <v>0</v>
      </c>
      <c r="K10" s="206">
        <f>'раздел III'!T15</f>
        <v>0</v>
      </c>
      <c r="L10" s="217">
        <f>J10-B10</f>
        <v>0</v>
      </c>
      <c r="M10" s="215">
        <v>0</v>
      </c>
      <c r="N10" s="181">
        <v>0</v>
      </c>
    </row>
    <row r="11" spans="1:14" s="21" customFormat="1" ht="51">
      <c r="A11" s="185" t="s">
        <v>136</v>
      </c>
      <c r="B11" s="189">
        <f>SUM('раздел IV'!J22)</f>
        <v>0</v>
      </c>
      <c r="C11" s="200">
        <f>SUM('раздел IV'!K22)</f>
        <v>0</v>
      </c>
      <c r="D11" s="207">
        <v>0</v>
      </c>
      <c r="E11" s="177">
        <v>0</v>
      </c>
      <c r="F11" s="208">
        <f>SUM('раздел IV'!M22)</f>
        <v>0</v>
      </c>
      <c r="G11" s="203">
        <v>0</v>
      </c>
      <c r="H11" s="177">
        <v>0</v>
      </c>
      <c r="I11" s="212">
        <f>SUM('раздел IV'!O22,'раздел IV'!Q22)</f>
        <v>0</v>
      </c>
      <c r="J11" s="205">
        <f>SUM(B11,F11)-IF(I11="",0,I11)</f>
        <v>0</v>
      </c>
      <c r="K11" s="206">
        <f>'раздел IV'!W22</f>
        <v>0</v>
      </c>
      <c r="L11" s="217">
        <f>J11-B11</f>
        <v>0</v>
      </c>
      <c r="M11" s="215">
        <v>15000000</v>
      </c>
      <c r="N11" s="181">
        <v>0</v>
      </c>
    </row>
    <row r="12" spans="1:14" s="21" customFormat="1" ht="51.75" thickBot="1">
      <c r="A12" s="186" t="s">
        <v>134</v>
      </c>
      <c r="B12" s="190">
        <f>SUM('раздел V'!M13)</f>
        <v>0</v>
      </c>
      <c r="C12" s="201">
        <f>SUM('раздел V'!N13)</f>
        <v>0</v>
      </c>
      <c r="D12" s="209">
        <v>0</v>
      </c>
      <c r="E12" s="179">
        <v>0</v>
      </c>
      <c r="F12" s="210">
        <f>SUM('раздел V'!P13)</f>
        <v>0</v>
      </c>
      <c r="G12" s="204">
        <v>0</v>
      </c>
      <c r="H12" s="179">
        <v>0</v>
      </c>
      <c r="I12" s="213">
        <f>SUM('раздел V'!R13,'раздел V'!T13)</f>
        <v>0</v>
      </c>
      <c r="J12" s="205">
        <f>SUM(B12,F12)-IF(I12="",0,I12)</f>
        <v>0</v>
      </c>
      <c r="K12" s="206">
        <f>'раздел V'!V13</f>
        <v>0</v>
      </c>
      <c r="L12" s="217">
        <f>J12-B12</f>
        <v>0</v>
      </c>
      <c r="M12" s="216">
        <v>0</v>
      </c>
      <c r="N12" s="182">
        <v>0</v>
      </c>
    </row>
    <row r="13" spans="1:14" s="21" customFormat="1" ht="13.5" thickBot="1">
      <c r="A13" s="187" t="s">
        <v>10</v>
      </c>
      <c r="B13" s="183">
        <f>SUM(B8:B12)</f>
        <v>0</v>
      </c>
      <c r="C13" s="183">
        <f>SUM(C8:C12)</f>
        <v>0</v>
      </c>
      <c r="D13" s="183">
        <f>SUM(D8:D12)</f>
        <v>0</v>
      </c>
      <c r="E13" s="183">
        <f>SUM(E8:E12)</f>
        <v>0</v>
      </c>
      <c r="F13" s="183">
        <f>SUM(F8:F12)</f>
        <v>0</v>
      </c>
      <c r="G13" s="183">
        <f>SUM(G8:G12)</f>
        <v>0</v>
      </c>
      <c r="H13" s="183">
        <f>SUM(H8:H12)</f>
        <v>0</v>
      </c>
      <c r="I13" s="183">
        <f>SUM(I8:I12)</f>
        <v>0</v>
      </c>
      <c r="J13" s="183">
        <f>SUM(J8:J12)</f>
        <v>0</v>
      </c>
      <c r="K13" s="183">
        <f>SUM(K8:K12)</f>
        <v>0</v>
      </c>
      <c r="L13" s="183">
        <f>SUM(L8:L12)</f>
        <v>0</v>
      </c>
      <c r="M13" s="183">
        <f>SUM(M8:M12)</f>
        <v>0</v>
      </c>
      <c r="N13" s="183">
        <f>SUM(N8:N12)</f>
        <v>0</v>
      </c>
    </row>
    <row r="15" spans="1:10" ht="16.5">
      <c r="A15" s="450"/>
      <c r="B15" s="451"/>
      <c r="C15" s="451"/>
      <c r="D15" s="451"/>
      <c r="E15" s="451"/>
      <c r="F15" s="451"/>
      <c r="G15" s="451"/>
      <c r="H15" s="451"/>
      <c r="I15" s="451"/>
      <c r="J15" s="451"/>
    </row>
    <row r="16" spans="7:10" ht="15.75" thickBot="1">
      <c r="G16" s="57" t="s">
        <v>49</v>
      </c>
      <c r="I16" s="31"/>
      <c r="J16" s="31"/>
    </row>
    <row r="17" spans="2:10" ht="12.75">
      <c r="B17" s="463" t="s">
        <v>70</v>
      </c>
      <c r="C17" s="464"/>
      <c r="D17" s="461" t="s">
        <v>162</v>
      </c>
      <c r="E17" s="444" t="s">
        <v>163</v>
      </c>
      <c r="F17" s="445"/>
      <c r="G17" s="446"/>
      <c r="J17" s="31"/>
    </row>
    <row r="18" spans="2:10" ht="51.75" thickBot="1">
      <c r="B18" s="229" t="s">
        <v>71</v>
      </c>
      <c r="C18" s="230" t="s">
        <v>72</v>
      </c>
      <c r="D18" s="462"/>
      <c r="E18" s="231" t="s">
        <v>79</v>
      </c>
      <c r="F18" s="232" t="s">
        <v>80</v>
      </c>
      <c r="G18" s="233" t="s">
        <v>73</v>
      </c>
      <c r="J18" s="31"/>
    </row>
    <row r="19" spans="2:10" ht="13.5" thickBot="1">
      <c r="B19" s="226"/>
      <c r="C19" s="227"/>
      <c r="D19" s="227"/>
      <c r="E19" s="227" t="e">
        <f>J13/B19</f>
        <v>#DIV/0!</v>
      </c>
      <c r="F19" s="227" t="e">
        <f>J13/C19</f>
        <v>#DIV/0!</v>
      </c>
      <c r="G19" s="228" t="e">
        <f>J13/D19</f>
        <v>#DIV/0!</v>
      </c>
      <c r="J19" s="31"/>
    </row>
    <row r="22" ht="13.5" thickBot="1"/>
    <row r="23" spans="1:4" ht="15.75">
      <c r="A23" s="467" t="s">
        <v>106</v>
      </c>
      <c r="B23" s="468"/>
      <c r="C23" s="72" t="s">
        <v>105</v>
      </c>
      <c r="D23" s="73" t="s">
        <v>107</v>
      </c>
    </row>
    <row r="24" spans="1:4" ht="15">
      <c r="A24" s="469" t="s">
        <v>108</v>
      </c>
      <c r="B24" s="470"/>
      <c r="C24" s="74">
        <v>0</v>
      </c>
      <c r="D24" s="75"/>
    </row>
    <row r="25" spans="1:4" ht="15">
      <c r="A25" s="469" t="s">
        <v>109</v>
      </c>
      <c r="B25" s="470"/>
      <c r="C25" s="74">
        <v>0</v>
      </c>
      <c r="D25" s="75"/>
    </row>
    <row r="26" spans="1:4" ht="15">
      <c r="A26" s="469" t="s">
        <v>101</v>
      </c>
      <c r="B26" s="470"/>
      <c r="C26" s="74">
        <v>0</v>
      </c>
      <c r="D26" s="75"/>
    </row>
    <row r="27" spans="1:4" ht="15.75" thickBot="1">
      <c r="A27" s="465" t="s">
        <v>110</v>
      </c>
      <c r="B27" s="466"/>
      <c r="C27" s="76">
        <v>0</v>
      </c>
      <c r="D27" s="77"/>
    </row>
    <row r="30" spans="1:3" ht="15">
      <c r="A30" t="s">
        <v>164</v>
      </c>
      <c r="C30" s="218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7:C17"/>
    <mergeCell ref="A27:B27"/>
    <mergeCell ref="A23:B23"/>
    <mergeCell ref="A24:B24"/>
    <mergeCell ref="A25:B25"/>
    <mergeCell ref="A26:B26"/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1" t="s">
        <v>147</v>
      </c>
    </row>
    <row r="3" spans="1:7" ht="16.5" thickBot="1">
      <c r="A3" s="84"/>
      <c r="B3" s="20"/>
      <c r="D3" s="22"/>
      <c r="E3" s="22"/>
      <c r="F3" s="22"/>
      <c r="G3" s="56" t="s">
        <v>49</v>
      </c>
    </row>
    <row r="4" spans="1:35" ht="13.5" thickBot="1">
      <c r="A4" s="477" t="s">
        <v>46</v>
      </c>
      <c r="B4" s="477"/>
      <c r="C4" s="476" t="s">
        <v>166</v>
      </c>
      <c r="D4" s="475" t="s">
        <v>167</v>
      </c>
      <c r="E4" s="471" t="s">
        <v>161</v>
      </c>
      <c r="F4" s="471"/>
      <c r="G4" s="47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7" s="21" customFormat="1" ht="13.5" thickBot="1">
      <c r="A5" s="477"/>
      <c r="B5" s="477"/>
      <c r="C5" s="476"/>
      <c r="D5" s="475"/>
      <c r="E5" s="471"/>
      <c r="F5" s="471"/>
      <c r="G5" s="471"/>
    </row>
    <row r="6" spans="1:7" s="21" customFormat="1" ht="13.5" thickBot="1">
      <c r="A6" s="477"/>
      <c r="B6" s="477"/>
      <c r="C6" s="476"/>
      <c r="D6" s="475"/>
      <c r="E6" s="475" t="s">
        <v>44</v>
      </c>
      <c r="F6" s="474" t="s">
        <v>41</v>
      </c>
      <c r="G6" s="474"/>
    </row>
    <row r="7" spans="1:7" s="21" customFormat="1" ht="51.75" thickBot="1">
      <c r="A7" s="477"/>
      <c r="B7" s="477"/>
      <c r="C7" s="476"/>
      <c r="D7" s="475"/>
      <c r="E7" s="475"/>
      <c r="F7" s="174" t="s">
        <v>7</v>
      </c>
      <c r="G7" s="175" t="s">
        <v>57</v>
      </c>
    </row>
    <row r="8" spans="1:7" s="21" customFormat="1" ht="12.75">
      <c r="A8" s="490" t="s">
        <v>132</v>
      </c>
      <c r="B8" s="491"/>
      <c r="C8" s="191">
        <v>0</v>
      </c>
      <c r="D8" s="192">
        <v>0</v>
      </c>
      <c r="E8" s="192">
        <f>F8+G8</f>
        <v>0</v>
      </c>
      <c r="F8" s="193">
        <f>SUM('раздел I'!Q11)</f>
        <v>0</v>
      </c>
      <c r="G8" s="194">
        <f>SUM('раздел I'!R11)</f>
        <v>0</v>
      </c>
    </row>
    <row r="9" spans="1:7" s="21" customFormat="1" ht="12.75">
      <c r="A9" s="492" t="s">
        <v>135</v>
      </c>
      <c r="B9" s="493"/>
      <c r="C9" s="191">
        <v>9600</v>
      </c>
      <c r="D9" s="192">
        <v>0</v>
      </c>
      <c r="E9" s="192">
        <f>F9+G9</f>
        <v>0</v>
      </c>
      <c r="F9" s="193">
        <f>SUM('раздел II'!U13)</f>
        <v>0</v>
      </c>
      <c r="G9" s="193">
        <f>SUM('раздел II'!V13)</f>
        <v>0</v>
      </c>
    </row>
    <row r="10" spans="1:7" s="21" customFormat="1" ht="12.75">
      <c r="A10" s="492" t="s">
        <v>133</v>
      </c>
      <c r="B10" s="493"/>
      <c r="C10" s="191">
        <v>590400</v>
      </c>
      <c r="D10" s="192">
        <v>0</v>
      </c>
      <c r="E10" s="192">
        <f>F10+G10</f>
        <v>0</v>
      </c>
      <c r="F10" s="193">
        <f>SUM('раздел III'!V15)</f>
        <v>0</v>
      </c>
      <c r="G10" s="193">
        <f>SUM('раздел III'!W15)</f>
        <v>0</v>
      </c>
    </row>
    <row r="11" spans="1:7" s="21" customFormat="1" ht="12.75">
      <c r="A11" s="492" t="s">
        <v>136</v>
      </c>
      <c r="B11" s="493"/>
      <c r="C11" s="191">
        <v>0</v>
      </c>
      <c r="D11" s="192">
        <v>0</v>
      </c>
      <c r="E11" s="192">
        <f>F11+G11</f>
        <v>0</v>
      </c>
      <c r="F11" s="193">
        <f>SUM('раздел IV'!T22)</f>
        <v>0</v>
      </c>
      <c r="G11" s="193">
        <f>SUM('раздел IV'!U22)</f>
        <v>0</v>
      </c>
    </row>
    <row r="12" spans="1:7" s="21" customFormat="1" ht="13.5" thickBot="1">
      <c r="A12" s="478" t="s">
        <v>134</v>
      </c>
      <c r="B12" s="479"/>
      <c r="C12" s="195">
        <v>0</v>
      </c>
      <c r="D12" s="196">
        <v>0</v>
      </c>
      <c r="E12" s="192">
        <f>F12+G12</f>
        <v>0</v>
      </c>
      <c r="F12" s="197">
        <f>SUM('раздел V'!X13)</f>
        <v>0</v>
      </c>
      <c r="G12" s="197">
        <f>SUM('раздел V'!Y13)</f>
        <v>0</v>
      </c>
    </row>
    <row r="13" spans="1:35" s="21" customFormat="1" ht="15.75" thickBot="1">
      <c r="A13" s="472" t="s">
        <v>10</v>
      </c>
      <c r="B13" s="473"/>
      <c r="C13" s="198">
        <f>SUM(C8:C12)</f>
        <v>0</v>
      </c>
      <c r="D13" s="198">
        <f>D8+D9+D10+D11+D12</f>
        <v>0</v>
      </c>
      <c r="E13" s="198">
        <f>E8+E9+E10+E11+E12</f>
        <v>0</v>
      </c>
      <c r="F13" s="198">
        <f>F8+F9+F10+F11+F12</f>
        <v>0</v>
      </c>
      <c r="G13" s="198">
        <f>G8+G9+G10+G11+G12</f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21" customFormat="1" ht="15">
      <c r="A14" s="58"/>
      <c r="B14" s="58"/>
      <c r="C14" s="59"/>
      <c r="D14" s="59"/>
      <c r="E14" s="60"/>
      <c r="F14" s="60"/>
      <c r="G14" s="6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s="21" customFormat="1" ht="15">
      <c r="A15" s="58"/>
      <c r="B15" s="58"/>
      <c r="C15" s="59"/>
      <c r="D15" s="59"/>
      <c r="E15" s="60"/>
      <c r="F15" s="60"/>
      <c r="G15" s="6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7" spans="5:6" ht="16.5" thickBot="1">
      <c r="E17" s="31"/>
      <c r="F17" s="56" t="s">
        <v>49</v>
      </c>
    </row>
    <row r="18" spans="1:6" ht="15" customHeight="1">
      <c r="A18" s="480" t="s">
        <v>74</v>
      </c>
      <c r="B18" s="481"/>
      <c r="C18" s="481"/>
      <c r="D18" s="484" t="s">
        <v>137</v>
      </c>
      <c r="E18" s="485"/>
      <c r="F18" s="486"/>
    </row>
    <row r="19" spans="1:6" ht="28.5" customHeight="1" thickBot="1">
      <c r="A19" s="482"/>
      <c r="B19" s="483"/>
      <c r="C19" s="483"/>
      <c r="D19" s="487"/>
      <c r="E19" s="488"/>
      <c r="F19" s="489"/>
    </row>
    <row r="20" spans="1:6" ht="115.5" thickBot="1">
      <c r="A20" s="220" t="s">
        <v>69</v>
      </c>
      <c r="B20" s="221" t="s">
        <v>68</v>
      </c>
      <c r="C20" s="222" t="s">
        <v>75</v>
      </c>
      <c r="D20" s="223" t="s">
        <v>77</v>
      </c>
      <c r="E20" s="224" t="s">
        <v>78</v>
      </c>
      <c r="F20" s="225" t="s">
        <v>76</v>
      </c>
    </row>
    <row r="21" spans="1:6" ht="13.5" thickBot="1">
      <c r="A21" s="234"/>
      <c r="B21" s="235"/>
      <c r="C21" s="235"/>
      <c r="D21" s="118" t="e">
        <f>E13/A21</f>
        <v>#DIV/0!</v>
      </c>
      <c r="E21" s="118" t="e">
        <f>E13/B21</f>
        <v>#DIV/0!</v>
      </c>
      <c r="F21" s="119" t="e">
        <f>E13/C21</f>
        <v>#DIV/0!</v>
      </c>
    </row>
    <row r="24" spans="1:3" ht="15">
      <c r="A24" t="s">
        <v>164</v>
      </c>
      <c r="C24" s="218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18:C19"/>
    <mergeCell ref="D18:F19"/>
    <mergeCell ref="A8:B8"/>
    <mergeCell ref="A9:B9"/>
    <mergeCell ref="A10:B10"/>
    <mergeCell ref="A11:B11"/>
    <mergeCell ref="E4:G5"/>
    <mergeCell ref="A13:B13"/>
    <mergeCell ref="F6:G6"/>
    <mergeCell ref="E6:E7"/>
    <mergeCell ref="C4:C7"/>
    <mergeCell ref="A4:B7"/>
    <mergeCell ref="D4:D7"/>
    <mergeCell ref="A12:B12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22" t="s">
        <v>94</v>
      </c>
      <c r="B2" s="522"/>
      <c r="C2" s="522"/>
      <c r="D2" s="522"/>
      <c r="E2" s="522"/>
      <c r="F2" s="522"/>
      <c r="G2" s="522"/>
    </row>
    <row r="3" ht="13.5" thickBot="1"/>
    <row r="4" spans="1:31" ht="13.5" thickBot="1">
      <c r="A4" s="507" t="s">
        <v>96</v>
      </c>
      <c r="B4" s="506"/>
      <c r="C4" s="508"/>
      <c r="D4" s="506" t="s">
        <v>97</v>
      </c>
      <c r="E4" s="506"/>
      <c r="F4" s="506"/>
      <c r="G4" s="506"/>
      <c r="H4" s="506"/>
      <c r="I4" s="507" t="s">
        <v>98</v>
      </c>
      <c r="J4" s="506"/>
      <c r="K4" s="506"/>
      <c r="L4" s="506"/>
      <c r="M4" s="508"/>
      <c r="N4" s="506" t="s">
        <v>37</v>
      </c>
      <c r="O4" s="506"/>
      <c r="P4" s="506"/>
      <c r="Q4" s="506"/>
      <c r="R4" s="506"/>
      <c r="S4" s="509" t="s">
        <v>65</v>
      </c>
      <c r="T4" s="510"/>
      <c r="U4" s="510"/>
      <c r="V4" s="510"/>
      <c r="W4" s="511"/>
      <c r="X4" s="507" t="s">
        <v>99</v>
      </c>
      <c r="Y4" s="506"/>
      <c r="Z4" s="506"/>
      <c r="AA4" s="506"/>
      <c r="AB4" s="508"/>
      <c r="AC4" s="506" t="s">
        <v>100</v>
      </c>
      <c r="AD4" s="506"/>
      <c r="AE4" s="508"/>
    </row>
    <row r="5" spans="1:31" ht="12.75">
      <c r="A5" s="512"/>
      <c r="B5" s="513"/>
      <c r="C5" s="514"/>
      <c r="D5" s="504" t="s">
        <v>109</v>
      </c>
      <c r="E5" s="494" t="s">
        <v>110</v>
      </c>
      <c r="F5" s="494" t="s">
        <v>138</v>
      </c>
      <c r="G5" s="494" t="s">
        <v>108</v>
      </c>
      <c r="H5" s="499" t="s">
        <v>4</v>
      </c>
      <c r="I5" s="504" t="s">
        <v>109</v>
      </c>
      <c r="J5" s="494" t="s">
        <v>110</v>
      </c>
      <c r="K5" s="494" t="s">
        <v>138</v>
      </c>
      <c r="L5" s="494" t="s">
        <v>108</v>
      </c>
      <c r="M5" s="499" t="s">
        <v>4</v>
      </c>
      <c r="N5" s="504" t="s">
        <v>109</v>
      </c>
      <c r="O5" s="494" t="s">
        <v>110</v>
      </c>
      <c r="P5" s="494" t="s">
        <v>138</v>
      </c>
      <c r="Q5" s="494" t="s">
        <v>108</v>
      </c>
      <c r="R5" s="499" t="s">
        <v>4</v>
      </c>
      <c r="S5" s="504" t="s">
        <v>109</v>
      </c>
      <c r="T5" s="494" t="s">
        <v>110</v>
      </c>
      <c r="U5" s="494" t="s">
        <v>138</v>
      </c>
      <c r="V5" s="494" t="s">
        <v>108</v>
      </c>
      <c r="W5" s="499" t="s">
        <v>4</v>
      </c>
      <c r="X5" s="504" t="s">
        <v>109</v>
      </c>
      <c r="Y5" s="494" t="s">
        <v>110</v>
      </c>
      <c r="Z5" s="494" t="s">
        <v>138</v>
      </c>
      <c r="AA5" s="494" t="s">
        <v>108</v>
      </c>
      <c r="AB5" s="499" t="s">
        <v>4</v>
      </c>
      <c r="AC5" s="497" t="s">
        <v>4</v>
      </c>
      <c r="AD5" s="463" t="s">
        <v>102</v>
      </c>
      <c r="AE5" s="496"/>
    </row>
    <row r="6" spans="1:31" ht="13.5" thickBot="1">
      <c r="A6" s="515"/>
      <c r="B6" s="516"/>
      <c r="C6" s="517"/>
      <c r="D6" s="505"/>
      <c r="E6" s="495"/>
      <c r="F6" s="495"/>
      <c r="G6" s="495"/>
      <c r="H6" s="500"/>
      <c r="I6" s="505"/>
      <c r="J6" s="495"/>
      <c r="K6" s="495"/>
      <c r="L6" s="495"/>
      <c r="M6" s="500"/>
      <c r="N6" s="505"/>
      <c r="O6" s="495"/>
      <c r="P6" s="495"/>
      <c r="Q6" s="495"/>
      <c r="R6" s="500"/>
      <c r="S6" s="505"/>
      <c r="T6" s="495"/>
      <c r="U6" s="495"/>
      <c r="V6" s="495"/>
      <c r="W6" s="500"/>
      <c r="X6" s="505"/>
      <c r="Y6" s="495"/>
      <c r="Z6" s="495"/>
      <c r="AA6" s="495"/>
      <c r="AB6" s="500"/>
      <c r="AC6" s="498"/>
      <c r="AD6" s="66" t="s">
        <v>103</v>
      </c>
      <c r="AE6" s="67" t="s">
        <v>8</v>
      </c>
    </row>
    <row r="7" spans="1:31" ht="13.5" thickBot="1">
      <c r="A7" s="65">
        <v>1</v>
      </c>
      <c r="B7" s="518"/>
      <c r="C7" s="519"/>
      <c r="D7" s="251"/>
      <c r="E7" s="252"/>
      <c r="F7" s="252"/>
      <c r="G7" s="252"/>
      <c r="H7" s="253">
        <f>SUM(D7,E7,F7,G7)</f>
        <v>0</v>
      </c>
      <c r="I7" s="251"/>
      <c r="J7" s="252"/>
      <c r="K7" s="252"/>
      <c r="L7" s="252"/>
      <c r="M7" s="253">
        <f>SUM(I7,J7,K7,L7)</f>
        <v>0</v>
      </c>
      <c r="N7" s="251"/>
      <c r="O7" s="252"/>
      <c r="P7" s="252"/>
      <c r="Q7" s="252"/>
      <c r="R7" s="253">
        <f>SUM(N7,O7,P7,Q7)</f>
        <v>0</v>
      </c>
      <c r="S7" s="251"/>
      <c r="T7" s="252"/>
      <c r="U7" s="252"/>
      <c r="V7" s="254"/>
      <c r="W7" s="253">
        <f>SUM(S7,T7,U7,V7)</f>
        <v>0</v>
      </c>
      <c r="X7" s="251"/>
      <c r="Y7" s="252"/>
      <c r="Z7" s="252"/>
      <c r="AA7" s="252"/>
      <c r="AB7" s="253">
        <f>SUM(X7,Y7,Z7,AA7)</f>
        <v>0</v>
      </c>
      <c r="AC7" s="251">
        <f>SUM(AD7,AE7)</f>
        <v>0</v>
      </c>
      <c r="AD7" s="252"/>
      <c r="AE7" s="253"/>
    </row>
    <row r="8" spans="1:31" ht="13.5" thickBot="1">
      <c r="A8" s="65">
        <v>1</v>
      </c>
      <c r="B8" s="520" t="s">
        <v>171</v>
      </c>
      <c r="C8" s="521"/>
      <c r="D8" s="255">
        <v>4500000</v>
      </c>
      <c r="E8" s="256">
        <v>0</v>
      </c>
      <c r="F8" s="256">
        <v>0</v>
      </c>
      <c r="G8" s="256">
        <v>9600000</v>
      </c>
      <c r="H8" s="253">
        <f>SUM(D8,E8,F8,G8)</f>
        <v>0</v>
      </c>
      <c r="I8" s="255">
        <v>0</v>
      </c>
      <c r="J8" s="256">
        <v>0</v>
      </c>
      <c r="K8" s="256">
        <v>20000000</v>
      </c>
      <c r="L8" s="256">
        <v>0</v>
      </c>
      <c r="M8" s="253">
        <f>SUM(I8,J8,K8,L8)</f>
        <v>0</v>
      </c>
      <c r="N8" s="255">
        <v>4500000</v>
      </c>
      <c r="O8" s="256">
        <v>0</v>
      </c>
      <c r="P8" s="256">
        <v>20000000</v>
      </c>
      <c r="Q8" s="256">
        <v>0</v>
      </c>
      <c r="R8" s="253">
        <f>SUM(N8,O8,P8,Q8)</f>
        <v>0</v>
      </c>
      <c r="S8" s="258">
        <v>0</v>
      </c>
      <c r="T8" s="259">
        <v>0</v>
      </c>
      <c r="U8" s="259">
        <v>0</v>
      </c>
      <c r="V8" s="260">
        <v>0</v>
      </c>
      <c r="W8" s="253">
        <f>SUM(S8,T8,U8,V8)</f>
        <v>0</v>
      </c>
      <c r="X8" s="255">
        <v>0</v>
      </c>
      <c r="Y8" s="256">
        <v>0</v>
      </c>
      <c r="Z8" s="256">
        <v>0</v>
      </c>
      <c r="AA8" s="256">
        <v>9600000</v>
      </c>
      <c r="AB8" s="253">
        <f>SUM(X8,Y8,Z8,AA8)</f>
        <v>0</v>
      </c>
      <c r="AC8" s="251">
        <f>SUM(AD8,AE8)</f>
        <v>0</v>
      </c>
      <c r="AD8" s="256">
        <v>221868.22</v>
      </c>
      <c r="AE8" s="257">
        <v>0</v>
      </c>
    </row>
    <row r="9" spans="1:31" ht="14.25" thickBot="1" thickTop="1">
      <c r="A9" s="501" t="s">
        <v>95</v>
      </c>
      <c r="B9" s="502"/>
      <c r="C9" s="503"/>
      <c r="D9" s="68">
        <f>SUM(D7:D8)</f>
        <v>0</v>
      </c>
      <c r="E9" s="68">
        <f>SUM(E7:E8)</f>
        <v>0</v>
      </c>
      <c r="F9" s="68">
        <f>SUM(F7:F8)</f>
        <v>0</v>
      </c>
      <c r="G9" s="68">
        <f>SUM(G7:G8)</f>
        <v>0</v>
      </c>
      <c r="H9" s="68">
        <f>SUM(H7:H8)</f>
        <v>0</v>
      </c>
      <c r="I9" s="68">
        <f>SUM(I7:I8)</f>
        <v>0</v>
      </c>
      <c r="J9" s="68">
        <f>SUM(J7:J8)</f>
        <v>0</v>
      </c>
      <c r="K9" s="68">
        <f>SUM(K7:K8)</f>
        <v>0</v>
      </c>
      <c r="L9" s="68">
        <f>SUM(L7:L8)</f>
        <v>0</v>
      </c>
      <c r="M9" s="68">
        <f>SUM(M7:M8)</f>
        <v>0</v>
      </c>
      <c r="N9" s="68">
        <f>SUM(N7:N8)</f>
        <v>0</v>
      </c>
      <c r="O9" s="68">
        <f>SUM(O7:O8)</f>
        <v>0</v>
      </c>
      <c r="P9" s="68">
        <f>SUM(P7:P8)</f>
        <v>0</v>
      </c>
      <c r="Q9" s="68">
        <f>SUM(Q7:Q8)</f>
        <v>0</v>
      </c>
      <c r="R9" s="68">
        <f>SUM(R7:R8)</f>
        <v>0</v>
      </c>
      <c r="S9" s="68">
        <f>SUM(S7:S8)</f>
        <v>0</v>
      </c>
      <c r="T9" s="68">
        <f>SUM(T7:T8)</f>
        <v>0</v>
      </c>
      <c r="U9" s="68">
        <f>SUM(U7:U8)</f>
        <v>0</v>
      </c>
      <c r="V9" s="68">
        <f>SUM(V7:V8)</f>
        <v>0</v>
      </c>
      <c r="W9" s="253">
        <f>SUM(W7:W8)</f>
        <v>0</v>
      </c>
      <c r="X9" s="68">
        <f>SUM(X7:X8)</f>
        <v>0</v>
      </c>
      <c r="Y9" s="68">
        <f>SUM(Y7:Y8)</f>
        <v>0</v>
      </c>
      <c r="Z9" s="68">
        <f>SUM(Z7:Z8)</f>
        <v>0</v>
      </c>
      <c r="AA9" s="68">
        <f>SUM(AA7:AA8)</f>
        <v>0</v>
      </c>
      <c r="AB9" s="68">
        <f>SUM(AB7:AB8)</f>
        <v>0</v>
      </c>
      <c r="AC9" s="68">
        <f>SUM(AC7:AC8)</f>
        <v>0</v>
      </c>
      <c r="AD9" s="68">
        <f>SUM(AD7:AD8)</f>
        <v>0</v>
      </c>
      <c r="AE9" s="68">
        <f>SUM(AE7:AE8)</f>
        <v>0</v>
      </c>
    </row>
    <row r="11" ht="13.5" thickBot="1"/>
    <row r="12" spans="1:31" ht="13.5" thickBot="1">
      <c r="A12" s="507" t="s">
        <v>139</v>
      </c>
      <c r="B12" s="506"/>
      <c r="C12" s="508"/>
      <c r="D12" s="506" t="s">
        <v>97</v>
      </c>
      <c r="E12" s="506"/>
      <c r="F12" s="506"/>
      <c r="G12" s="506"/>
      <c r="H12" s="506"/>
      <c r="I12" s="507" t="s">
        <v>98</v>
      </c>
      <c r="J12" s="506"/>
      <c r="K12" s="506"/>
      <c r="L12" s="506"/>
      <c r="M12" s="508"/>
      <c r="N12" s="506" t="s">
        <v>37</v>
      </c>
      <c r="O12" s="506"/>
      <c r="P12" s="506"/>
      <c r="Q12" s="506"/>
      <c r="R12" s="506"/>
      <c r="S12" s="509" t="s">
        <v>65</v>
      </c>
      <c r="T12" s="510"/>
      <c r="U12" s="510"/>
      <c r="V12" s="510"/>
      <c r="W12" s="511"/>
      <c r="X12" s="507" t="s">
        <v>99</v>
      </c>
      <c r="Y12" s="506"/>
      <c r="Z12" s="506"/>
      <c r="AA12" s="506"/>
      <c r="AB12" s="508"/>
      <c r="AC12" s="506" t="s">
        <v>100</v>
      </c>
      <c r="AD12" s="506"/>
      <c r="AE12" s="508"/>
    </row>
    <row r="13" spans="1:31" ht="12.75">
      <c r="A13" s="512"/>
      <c r="B13" s="513"/>
      <c r="C13" s="514"/>
      <c r="D13" s="504" t="s">
        <v>109</v>
      </c>
      <c r="E13" s="494" t="s">
        <v>110</v>
      </c>
      <c r="F13" s="494" t="s">
        <v>138</v>
      </c>
      <c r="G13" s="494" t="s">
        <v>108</v>
      </c>
      <c r="H13" s="499" t="s">
        <v>4</v>
      </c>
      <c r="I13" s="504" t="s">
        <v>109</v>
      </c>
      <c r="J13" s="494" t="s">
        <v>110</v>
      </c>
      <c r="K13" s="494" t="s">
        <v>138</v>
      </c>
      <c r="L13" s="494" t="s">
        <v>108</v>
      </c>
      <c r="M13" s="499" t="s">
        <v>4</v>
      </c>
      <c r="N13" s="504" t="s">
        <v>109</v>
      </c>
      <c r="O13" s="494" t="s">
        <v>110</v>
      </c>
      <c r="P13" s="494" t="s">
        <v>138</v>
      </c>
      <c r="Q13" s="494" t="s">
        <v>108</v>
      </c>
      <c r="R13" s="499" t="s">
        <v>4</v>
      </c>
      <c r="S13" s="504" t="s">
        <v>109</v>
      </c>
      <c r="T13" s="494" t="s">
        <v>110</v>
      </c>
      <c r="U13" s="494" t="s">
        <v>138</v>
      </c>
      <c r="V13" s="494" t="s">
        <v>108</v>
      </c>
      <c r="W13" s="499" t="s">
        <v>4</v>
      </c>
      <c r="X13" s="504" t="s">
        <v>109</v>
      </c>
      <c r="Y13" s="494" t="s">
        <v>110</v>
      </c>
      <c r="Z13" s="494" t="s">
        <v>138</v>
      </c>
      <c r="AA13" s="494" t="s">
        <v>108</v>
      </c>
      <c r="AB13" s="499" t="s">
        <v>4</v>
      </c>
      <c r="AC13" s="497" t="s">
        <v>4</v>
      </c>
      <c r="AD13" s="463" t="s">
        <v>102</v>
      </c>
      <c r="AE13" s="496"/>
    </row>
    <row r="14" spans="1:31" ht="13.5" thickBot="1">
      <c r="A14" s="515"/>
      <c r="B14" s="516"/>
      <c r="C14" s="517"/>
      <c r="D14" s="505"/>
      <c r="E14" s="495"/>
      <c r="F14" s="495"/>
      <c r="G14" s="495"/>
      <c r="H14" s="500"/>
      <c r="I14" s="505"/>
      <c r="J14" s="495"/>
      <c r="K14" s="495"/>
      <c r="L14" s="495"/>
      <c r="M14" s="500"/>
      <c r="N14" s="505"/>
      <c r="O14" s="495"/>
      <c r="P14" s="495"/>
      <c r="Q14" s="495"/>
      <c r="R14" s="500"/>
      <c r="S14" s="505"/>
      <c r="T14" s="495"/>
      <c r="U14" s="495"/>
      <c r="V14" s="495"/>
      <c r="W14" s="500"/>
      <c r="X14" s="505"/>
      <c r="Y14" s="495"/>
      <c r="Z14" s="495"/>
      <c r="AA14" s="495"/>
      <c r="AB14" s="500"/>
      <c r="AC14" s="498"/>
      <c r="AD14" s="66" t="s">
        <v>103</v>
      </c>
      <c r="AE14" s="67" t="s">
        <v>8</v>
      </c>
    </row>
    <row r="15" spans="1:31" ht="13.5" thickBot="1">
      <c r="A15" s="538"/>
      <c r="B15" s="518" t="s">
        <v>171</v>
      </c>
      <c r="C15" s="519"/>
      <c r="D15" s="251"/>
      <c r="E15" s="252"/>
      <c r="F15" s="252"/>
      <c r="G15" s="252"/>
      <c r="H15" s="253">
        <f>SUM(D15,E15,F15,G15)</f>
        <v>0</v>
      </c>
      <c r="I15" s="251"/>
      <c r="J15" s="252"/>
      <c r="K15" s="252"/>
      <c r="L15" s="252"/>
      <c r="M15" s="253">
        <f>SUM(I15,J15,K15,L15)</f>
        <v>0</v>
      </c>
      <c r="N15" s="251"/>
      <c r="O15" s="252"/>
      <c r="P15" s="252"/>
      <c r="Q15" s="252"/>
      <c r="R15" s="253">
        <f>SUM(N15,O15,P15,Q15)</f>
        <v>0</v>
      </c>
      <c r="S15" s="251"/>
      <c r="T15" s="252"/>
      <c r="U15" s="252"/>
      <c r="V15" s="252"/>
      <c r="W15" s="253">
        <f>SUM(S15,T15,U15,V15)</f>
        <v>0</v>
      </c>
      <c r="X15" s="251"/>
      <c r="Y15" s="252"/>
      <c r="Z15" s="252"/>
      <c r="AA15" s="252"/>
      <c r="AB15" s="253">
        <f>SUM(X15,Y15,Z15,AA15)</f>
        <v>0</v>
      </c>
      <c r="AC15" s="251">
        <f>SUM(AD15,AE15)</f>
        <v>0</v>
      </c>
      <c r="AD15" s="252"/>
      <c r="AE15" s="253"/>
    </row>
    <row r="16" spans="1:31" ht="13.5" thickBot="1">
      <c r="A16" s="65">
        <v>1</v>
      </c>
      <c r="B16" s="518" t="s">
        <v>218</v>
      </c>
      <c r="C16" s="519"/>
      <c r="D16" s="251">
        <v>0</v>
      </c>
      <c r="E16" s="252">
        <v>0</v>
      </c>
      <c r="F16" s="252">
        <v>0</v>
      </c>
      <c r="G16" s="252">
        <v>0</v>
      </c>
      <c r="H16" s="253">
        <f>SUM(D16,E16,F16,G16)</f>
        <v>0</v>
      </c>
      <c r="I16" s="251">
        <v>0</v>
      </c>
      <c r="J16" s="252">
        <v>0</v>
      </c>
      <c r="K16" s="252">
        <v>0</v>
      </c>
      <c r="L16" s="252">
        <v>0</v>
      </c>
      <c r="M16" s="253">
        <f>SUM(I16,J16,K16,L16)</f>
        <v>0</v>
      </c>
      <c r="N16" s="251">
        <v>0</v>
      </c>
      <c r="O16" s="252">
        <v>0</v>
      </c>
      <c r="P16" s="252">
        <v>0</v>
      </c>
      <c r="Q16" s="252">
        <v>0</v>
      </c>
      <c r="R16" s="253">
        <f>SUM(N16,O16,P16,Q16)</f>
        <v>0</v>
      </c>
      <c r="S16" s="251">
        <v>0</v>
      </c>
      <c r="T16" s="252">
        <v>0</v>
      </c>
      <c r="U16" s="252">
        <v>0</v>
      </c>
      <c r="V16" s="252">
        <v>0</v>
      </c>
      <c r="W16" s="253">
        <f>SUM(S16,T16,U16,V16)</f>
        <v>0</v>
      </c>
      <c r="X16" s="251">
        <v>0</v>
      </c>
      <c r="Y16" s="252">
        <v>0</v>
      </c>
      <c r="Z16" s="252">
        <v>0</v>
      </c>
      <c r="AA16" s="252">
        <v>0</v>
      </c>
      <c r="AB16" s="253">
        <f>SUM(X16,Y16,Z16,AA16)</f>
        <v>0</v>
      </c>
      <c r="AC16" s="251">
        <f>SUM(AD16,AE16)</f>
        <v>0</v>
      </c>
      <c r="AD16" s="252">
        <v>0</v>
      </c>
      <c r="AE16" s="253">
        <v>0</v>
      </c>
    </row>
    <row r="17" spans="1:31" ht="13.5" thickBot="1" thickTop="1">
      <c r="A17" s="65">
        <v>2</v>
      </c>
      <c r="B17" s="518" t="s">
        <v>219</v>
      </c>
      <c r="C17" s="519"/>
      <c r="D17" s="251">
        <v>0</v>
      </c>
      <c r="E17" s="252">
        <v>0</v>
      </c>
      <c r="F17" s="252">
        <v>0</v>
      </c>
      <c r="G17" s="252">
        <v>0</v>
      </c>
      <c r="H17" s="253">
        <f>SUM(D17,E17,F17,G17)</f>
        <v>0</v>
      </c>
      <c r="I17" s="251">
        <v>0</v>
      </c>
      <c r="J17" s="252">
        <v>0</v>
      </c>
      <c r="K17" s="252">
        <v>0</v>
      </c>
      <c r="L17" s="252">
        <v>0</v>
      </c>
      <c r="M17" s="253">
        <f>SUM(I17,J17,K17,L17)</f>
        <v>0</v>
      </c>
      <c r="N17" s="251">
        <v>0</v>
      </c>
      <c r="O17" s="252">
        <v>0</v>
      </c>
      <c r="P17" s="252">
        <v>0</v>
      </c>
      <c r="Q17" s="252">
        <v>0</v>
      </c>
      <c r="R17" s="253">
        <f>SUM(N17,O17,P17,Q17)</f>
        <v>0</v>
      </c>
      <c r="S17" s="251">
        <v>0</v>
      </c>
      <c r="T17" s="252">
        <v>0</v>
      </c>
      <c r="U17" s="252">
        <v>0</v>
      </c>
      <c r="V17" s="252">
        <v>0</v>
      </c>
      <c r="W17" s="253">
        <f>SUM(S17,T17,U17,V17)</f>
        <v>0</v>
      </c>
      <c r="X17" s="251">
        <v>0</v>
      </c>
      <c r="Y17" s="252">
        <v>0</v>
      </c>
      <c r="Z17" s="252">
        <v>0</v>
      </c>
      <c r="AA17" s="252">
        <v>0</v>
      </c>
      <c r="AB17" s="253">
        <f>SUM(X17,Y17,Z17,AA17)</f>
        <v>0</v>
      </c>
      <c r="AC17" s="251">
        <f>SUM(AD17,AE17)</f>
        <v>0</v>
      </c>
      <c r="AD17" s="252">
        <v>0</v>
      </c>
      <c r="AE17" s="253">
        <v>0</v>
      </c>
    </row>
    <row r="18" spans="1:31" ht="13.5">
      <c r="A18" s="65">
        <v>3</v>
      </c>
      <c r="B18" s="518" t="s">
        <v>209</v>
      </c>
      <c r="C18" s="519"/>
      <c r="D18" s="251">
        <v>0</v>
      </c>
      <c r="E18" s="252">
        <v>0</v>
      </c>
      <c r="F18" s="252">
        <v>0</v>
      </c>
      <c r="G18" s="252">
        <v>0</v>
      </c>
      <c r="H18" s="253">
        <f>SUM(D18,E18,F18,G18)</f>
        <v>0</v>
      </c>
      <c r="I18" s="251">
        <v>0</v>
      </c>
      <c r="J18" s="252">
        <v>0</v>
      </c>
      <c r="K18" s="252">
        <v>10000000</v>
      </c>
      <c r="L18" s="252">
        <v>0</v>
      </c>
      <c r="M18" s="253">
        <f>SUM(I18,J18,K18,L18)</f>
        <v>0</v>
      </c>
      <c r="N18" s="251">
        <v>0</v>
      </c>
      <c r="O18" s="252">
        <v>0</v>
      </c>
      <c r="P18" s="252">
        <v>10000000</v>
      </c>
      <c r="Q18" s="252">
        <v>0</v>
      </c>
      <c r="R18" s="253">
        <f>SUM(N18,O18,P18,Q18)</f>
        <v>0</v>
      </c>
      <c r="S18" s="251">
        <v>0</v>
      </c>
      <c r="T18" s="252">
        <v>0</v>
      </c>
      <c r="U18" s="252">
        <v>0</v>
      </c>
      <c r="V18" s="252">
        <v>0</v>
      </c>
      <c r="W18" s="253">
        <f>SUM(S18,T18,U18,V18)</f>
        <v>0</v>
      </c>
      <c r="X18" s="251">
        <v>0</v>
      </c>
      <c r="Y18" s="252">
        <v>0</v>
      </c>
      <c r="Z18" s="252">
        <v>0</v>
      </c>
      <c r="AA18" s="252">
        <v>0</v>
      </c>
      <c r="AB18" s="253">
        <f>SUM(X18,Y18,Z18,AA18)</f>
        <v>0</v>
      </c>
      <c r="AC18" s="251">
        <f>SUM(AD18,AE18)</f>
        <v>0</v>
      </c>
      <c r="AD18" s="252">
        <v>0</v>
      </c>
      <c r="AE18" s="253">
        <v>0</v>
      </c>
    </row>
    <row r="19" spans="1:31" ht="13.5" thickBot="1">
      <c r="A19" s="65">
        <v>4</v>
      </c>
      <c r="B19" s="518" t="s">
        <v>220</v>
      </c>
      <c r="C19" s="519"/>
      <c r="D19" s="251">
        <v>0</v>
      </c>
      <c r="E19" s="252">
        <v>0</v>
      </c>
      <c r="F19" s="252">
        <v>0</v>
      </c>
      <c r="G19" s="252">
        <v>0</v>
      </c>
      <c r="H19" s="253">
        <f>SUM(D19,E19,F19,G19)</f>
        <v>0</v>
      </c>
      <c r="I19" s="251">
        <v>0</v>
      </c>
      <c r="J19" s="252">
        <v>0</v>
      </c>
      <c r="K19" s="252">
        <v>0</v>
      </c>
      <c r="L19" s="252">
        <v>0</v>
      </c>
      <c r="M19" s="253">
        <f>SUM(I19,J19,K19,L19)</f>
        <v>0</v>
      </c>
      <c r="N19" s="251">
        <v>0</v>
      </c>
      <c r="O19" s="252">
        <v>0</v>
      </c>
      <c r="P19" s="252">
        <v>0</v>
      </c>
      <c r="Q19" s="252">
        <v>0</v>
      </c>
      <c r="R19" s="253">
        <f>SUM(N19,O19,P19,Q19)</f>
        <v>0</v>
      </c>
      <c r="S19" s="251">
        <v>0</v>
      </c>
      <c r="T19" s="252">
        <v>0</v>
      </c>
      <c r="U19" s="252">
        <v>0</v>
      </c>
      <c r="V19" s="252">
        <v>0</v>
      </c>
      <c r="W19" s="253">
        <f>SUM(S19,T19,U19,V19)</f>
        <v>0</v>
      </c>
      <c r="X19" s="251">
        <v>0</v>
      </c>
      <c r="Y19" s="252">
        <v>0</v>
      </c>
      <c r="Z19" s="252">
        <v>0</v>
      </c>
      <c r="AA19" s="252">
        <v>0</v>
      </c>
      <c r="AB19" s="253">
        <f>SUM(X19,Y19,Z19,AA19)</f>
        <v>0</v>
      </c>
      <c r="AC19" s="251">
        <f>SUM(AD19,AE19)</f>
        <v>0</v>
      </c>
      <c r="AD19" s="252">
        <v>0</v>
      </c>
      <c r="AE19" s="253">
        <v>0</v>
      </c>
    </row>
    <row r="20" spans="1:31" ht="13.5" thickBot="1">
      <c r="A20" s="65">
        <v>5</v>
      </c>
      <c r="B20" s="518" t="s">
        <v>221</v>
      </c>
      <c r="C20" s="519"/>
      <c r="D20" s="251">
        <v>0</v>
      </c>
      <c r="E20" s="252">
        <v>0</v>
      </c>
      <c r="F20" s="252">
        <v>0</v>
      </c>
      <c r="G20" s="252">
        <v>0</v>
      </c>
      <c r="H20" s="253">
        <f>SUM(D20,E20,F20,G20)</f>
        <v>0</v>
      </c>
      <c r="I20" s="251">
        <v>0</v>
      </c>
      <c r="J20" s="252">
        <v>0</v>
      </c>
      <c r="K20" s="252">
        <v>0</v>
      </c>
      <c r="L20" s="252">
        <v>0</v>
      </c>
      <c r="M20" s="253">
        <f>SUM(I20,J20,K20,L20)</f>
        <v>0</v>
      </c>
      <c r="N20" s="251">
        <v>0</v>
      </c>
      <c r="O20" s="252">
        <v>0</v>
      </c>
      <c r="P20" s="252">
        <v>0</v>
      </c>
      <c r="Q20" s="252">
        <v>0</v>
      </c>
      <c r="R20" s="253">
        <f>SUM(N20,O20,P20,Q20)</f>
        <v>0</v>
      </c>
      <c r="S20" s="251">
        <v>0</v>
      </c>
      <c r="T20" s="252">
        <v>0</v>
      </c>
      <c r="U20" s="252">
        <v>0</v>
      </c>
      <c r="V20" s="252">
        <v>0</v>
      </c>
      <c r="W20" s="253">
        <f>SUM(S20,T20,U20,V20)</f>
        <v>0</v>
      </c>
      <c r="X20" s="251">
        <v>0</v>
      </c>
      <c r="Y20" s="252">
        <v>0</v>
      </c>
      <c r="Z20" s="252">
        <v>0</v>
      </c>
      <c r="AA20" s="252">
        <v>0</v>
      </c>
      <c r="AB20" s="253">
        <f>SUM(X20,Y20,Z20,AA20)</f>
        <v>0</v>
      </c>
      <c r="AC20" s="251">
        <f>SUM(AD20,AE20)</f>
        <v>0</v>
      </c>
      <c r="AD20" s="252">
        <v>0</v>
      </c>
      <c r="AE20" s="253">
        <v>0</v>
      </c>
    </row>
    <row r="21" spans="1:31" ht="13.5">
      <c r="A21" s="65">
        <v>6</v>
      </c>
      <c r="B21" s="518" t="s">
        <v>222</v>
      </c>
      <c r="C21" s="519"/>
      <c r="D21" s="251">
        <v>0</v>
      </c>
      <c r="E21" s="252">
        <v>0</v>
      </c>
      <c r="F21" s="252">
        <v>0</v>
      </c>
      <c r="G21" s="252">
        <v>0</v>
      </c>
      <c r="H21" s="253">
        <f>SUM(D21,E21,F21,G21)</f>
        <v>0</v>
      </c>
      <c r="I21" s="251">
        <v>0</v>
      </c>
      <c r="J21" s="252">
        <v>0</v>
      </c>
      <c r="K21" s="252">
        <v>0</v>
      </c>
      <c r="L21" s="252">
        <v>0</v>
      </c>
      <c r="M21" s="253">
        <f>SUM(I21,J21,K21,L21)</f>
        <v>0</v>
      </c>
      <c r="N21" s="251">
        <v>0</v>
      </c>
      <c r="O21" s="252">
        <v>0</v>
      </c>
      <c r="P21" s="252">
        <v>0</v>
      </c>
      <c r="Q21" s="252">
        <v>0</v>
      </c>
      <c r="R21" s="253">
        <f>SUM(N21,O21,P21,Q21)</f>
        <v>0</v>
      </c>
      <c r="S21" s="251">
        <v>0</v>
      </c>
      <c r="T21" s="252">
        <v>0</v>
      </c>
      <c r="U21" s="252">
        <v>0</v>
      </c>
      <c r="V21" s="252">
        <v>0</v>
      </c>
      <c r="W21" s="253">
        <f>SUM(S21,T21,U21,V21)</f>
        <v>0</v>
      </c>
      <c r="X21" s="251">
        <v>0</v>
      </c>
      <c r="Y21" s="252">
        <v>0</v>
      </c>
      <c r="Z21" s="252">
        <v>0</v>
      </c>
      <c r="AA21" s="252">
        <v>0</v>
      </c>
      <c r="AB21" s="253">
        <f>SUM(X21,Y21,Z21,AA21)</f>
        <v>0</v>
      </c>
      <c r="AC21" s="251">
        <f>SUM(AD21,AE21)</f>
        <v>0</v>
      </c>
      <c r="AD21" s="252">
        <v>0</v>
      </c>
      <c r="AE21" s="253">
        <v>0</v>
      </c>
    </row>
    <row r="22" spans="1:31" ht="13.5" thickBot="1">
      <c r="A22" s="65">
        <v>7</v>
      </c>
      <c r="B22" s="520" t="s">
        <v>223</v>
      </c>
      <c r="C22" s="521"/>
      <c r="D22" s="255">
        <v>0</v>
      </c>
      <c r="E22" s="256">
        <v>0</v>
      </c>
      <c r="F22" s="256">
        <v>0</v>
      </c>
      <c r="G22" s="256">
        <v>0</v>
      </c>
      <c r="H22" s="253">
        <f>SUM(D22,E22,F22,G22)</f>
        <v>0</v>
      </c>
      <c r="I22" s="255">
        <v>0</v>
      </c>
      <c r="J22" s="256">
        <v>0</v>
      </c>
      <c r="K22" s="256">
        <v>0</v>
      </c>
      <c r="L22" s="256">
        <v>0</v>
      </c>
      <c r="M22" s="253">
        <f>SUM(I22,J22,K22,L22)</f>
        <v>0</v>
      </c>
      <c r="N22" s="255">
        <v>0</v>
      </c>
      <c r="O22" s="256">
        <v>0</v>
      </c>
      <c r="P22" s="256">
        <v>0</v>
      </c>
      <c r="Q22" s="256">
        <v>0</v>
      </c>
      <c r="R22" s="253">
        <f>SUM(N22,O22,P22,Q22)</f>
        <v>0</v>
      </c>
      <c r="S22" s="258">
        <v>0</v>
      </c>
      <c r="T22" s="259">
        <v>0</v>
      </c>
      <c r="U22" s="259">
        <v>0</v>
      </c>
      <c r="V22" s="259">
        <v>0</v>
      </c>
      <c r="W22" s="253">
        <f>SUM(S22,T22,U22,V22)</f>
        <v>0</v>
      </c>
      <c r="X22" s="255">
        <v>0</v>
      </c>
      <c r="Y22" s="256">
        <v>0</v>
      </c>
      <c r="Z22" s="256">
        <v>0</v>
      </c>
      <c r="AA22" s="256">
        <v>0</v>
      </c>
      <c r="AB22" s="253">
        <f>SUM(X22,Y22,Z22,AA22)</f>
        <v>0</v>
      </c>
      <c r="AC22" s="251">
        <f>SUM(AD22,AE22)</f>
        <v>0</v>
      </c>
      <c r="AD22" s="256">
        <v>0</v>
      </c>
      <c r="AE22" s="257">
        <v>0</v>
      </c>
    </row>
    <row r="23" spans="1:31" ht="14.25" customHeight="1" thickBot="1" thickTop="1">
      <c r="A23" s="501" t="s">
        <v>95</v>
      </c>
      <c r="B23" s="502"/>
      <c r="C23" s="503"/>
      <c r="D23" s="68">
        <f>SUM(D15:D22)</f>
        <v>0</v>
      </c>
      <c r="E23" s="68">
        <f>SUM(E15:E22)</f>
        <v>0</v>
      </c>
      <c r="F23" s="68">
        <f>SUM(F15:F22)</f>
        <v>0</v>
      </c>
      <c r="G23" s="68">
        <f>SUM(G15:G22)</f>
        <v>0</v>
      </c>
      <c r="H23" s="68">
        <f>SUM(H15:H22)</f>
        <v>0</v>
      </c>
      <c r="I23" s="68">
        <f>SUM(I15:I22)</f>
        <v>0</v>
      </c>
      <c r="J23" s="68">
        <f>SUM(J15:J22)</f>
        <v>0</v>
      </c>
      <c r="K23" s="68">
        <f>SUM(K15:K22)</f>
        <v>0</v>
      </c>
      <c r="L23" s="68">
        <f>SUM(L15:L22)</f>
        <v>0</v>
      </c>
      <c r="M23" s="68">
        <f>SUM(M15:M22)</f>
        <v>0</v>
      </c>
      <c r="N23" s="68">
        <f>SUM(N15:N22)</f>
        <v>0</v>
      </c>
      <c r="O23" s="68">
        <f>SUM(O15:O22)</f>
        <v>0</v>
      </c>
      <c r="P23" s="68">
        <f>SUM(P15:P22)</f>
        <v>0</v>
      </c>
      <c r="Q23" s="68">
        <f>SUM(Q15:Q22)</f>
        <v>0</v>
      </c>
      <c r="R23" s="68">
        <f>SUM(R15:R22)</f>
        <v>0</v>
      </c>
      <c r="S23" s="68">
        <f>SUM(S15:S22)</f>
        <v>0</v>
      </c>
      <c r="T23" s="68">
        <f>SUM(T15:T22)</f>
        <v>0</v>
      </c>
      <c r="U23" s="68">
        <f>SUM(U15:U22)</f>
        <v>0</v>
      </c>
      <c r="V23" s="68">
        <f>SUM(V15:V22)</f>
        <v>0</v>
      </c>
      <c r="W23" s="68">
        <f>SUM(W15:W22)</f>
        <v>0</v>
      </c>
      <c r="X23" s="68">
        <f>SUM(X15:X22)</f>
        <v>0</v>
      </c>
      <c r="Y23" s="68">
        <f>SUM(Y15:Y22)</f>
        <v>0</v>
      </c>
      <c r="Z23" s="68">
        <f>SUM(Z15:Z22)</f>
        <v>0</v>
      </c>
      <c r="AA23" s="68">
        <f>SUM(AA15:AA22)</f>
        <v>0</v>
      </c>
      <c r="AB23" s="68">
        <f>SUM(AB15:AB22)</f>
        <v>0</v>
      </c>
      <c r="AC23" s="68">
        <f>SUM(AC15:AC22)</f>
        <v>0</v>
      </c>
      <c r="AD23" s="68">
        <f>SUM(AD15:AD22)</f>
        <v>0</v>
      </c>
      <c r="AE23" s="68">
        <f>SUM(AE15:AE22)</f>
        <v>0</v>
      </c>
    </row>
    <row r="24" ht="12.75" customHeight="1"/>
    <row r="25" ht="13.5" customHeight="1"/>
    <row r="26" spans="1:31" ht="13.5" customHeight="1">
      <c r="A26" s="507" t="s">
        <v>149</v>
      </c>
      <c r="B26" s="506"/>
      <c r="C26" s="508"/>
      <c r="D26" s="506" t="s">
        <v>97</v>
      </c>
      <c r="E26" s="506"/>
      <c r="F26" s="506"/>
      <c r="G26" s="506"/>
      <c r="H26" s="506"/>
      <c r="I26" s="507" t="s">
        <v>98</v>
      </c>
      <c r="J26" s="506"/>
      <c r="K26" s="506"/>
      <c r="L26" s="506"/>
      <c r="M26" s="508"/>
      <c r="N26" s="506" t="s">
        <v>37</v>
      </c>
      <c r="O26" s="506"/>
      <c r="P26" s="506"/>
      <c r="Q26" s="506"/>
      <c r="R26" s="506"/>
      <c r="S26" s="509" t="s">
        <v>65</v>
      </c>
      <c r="T26" s="510"/>
      <c r="U26" s="510"/>
      <c r="V26" s="510"/>
      <c r="W26" s="511"/>
      <c r="X26" s="507" t="s">
        <v>99</v>
      </c>
      <c r="Y26" s="506"/>
      <c r="Z26" s="506"/>
      <c r="AA26" s="506"/>
      <c r="AB26" s="508"/>
      <c r="AC26" s="506" t="s">
        <v>100</v>
      </c>
      <c r="AD26" s="506"/>
      <c r="AE26" s="508"/>
    </row>
    <row r="27" spans="1:31" ht="12.75" customHeight="1">
      <c r="A27" s="512"/>
      <c r="B27" s="513"/>
      <c r="C27" s="514"/>
      <c r="D27" s="504" t="s">
        <v>109</v>
      </c>
      <c r="E27" s="494" t="s">
        <v>110</v>
      </c>
      <c r="F27" s="494" t="s">
        <v>138</v>
      </c>
      <c r="G27" s="494" t="s">
        <v>108</v>
      </c>
      <c r="H27" s="499" t="s">
        <v>4</v>
      </c>
      <c r="I27" s="504" t="s">
        <v>109</v>
      </c>
      <c r="J27" s="494" t="s">
        <v>110</v>
      </c>
      <c r="K27" s="494" t="s">
        <v>138</v>
      </c>
      <c r="L27" s="494" t="s">
        <v>108</v>
      </c>
      <c r="M27" s="499" t="s">
        <v>4</v>
      </c>
      <c r="N27" s="504" t="s">
        <v>109</v>
      </c>
      <c r="O27" s="494" t="s">
        <v>110</v>
      </c>
      <c r="P27" s="494" t="s">
        <v>138</v>
      </c>
      <c r="Q27" s="494" t="s">
        <v>108</v>
      </c>
      <c r="R27" s="499" t="s">
        <v>4</v>
      </c>
      <c r="S27" s="504" t="s">
        <v>109</v>
      </c>
      <c r="T27" s="494" t="s">
        <v>110</v>
      </c>
      <c r="U27" s="494" t="s">
        <v>138</v>
      </c>
      <c r="V27" s="494" t="s">
        <v>108</v>
      </c>
      <c r="W27" s="499" t="s">
        <v>4</v>
      </c>
      <c r="X27" s="504" t="s">
        <v>109</v>
      </c>
      <c r="Y27" s="494" t="s">
        <v>110</v>
      </c>
      <c r="Z27" s="494" t="s">
        <v>138</v>
      </c>
      <c r="AA27" s="494" t="s">
        <v>108</v>
      </c>
      <c r="AB27" s="499" t="s">
        <v>4</v>
      </c>
      <c r="AC27" s="497" t="s">
        <v>4</v>
      </c>
      <c r="AD27" s="463" t="s">
        <v>102</v>
      </c>
      <c r="AE27" s="496"/>
    </row>
    <row r="28" spans="1:31" ht="13.5" customHeight="1">
      <c r="A28" s="515"/>
      <c r="B28" s="516"/>
      <c r="C28" s="517"/>
      <c r="D28" s="505"/>
      <c r="E28" s="495"/>
      <c r="F28" s="495"/>
      <c r="G28" s="495"/>
      <c r="H28" s="500"/>
      <c r="I28" s="505"/>
      <c r="J28" s="495"/>
      <c r="K28" s="495"/>
      <c r="L28" s="495"/>
      <c r="M28" s="500"/>
      <c r="N28" s="505"/>
      <c r="O28" s="495"/>
      <c r="P28" s="495"/>
      <c r="Q28" s="495"/>
      <c r="R28" s="500"/>
      <c r="S28" s="505"/>
      <c r="T28" s="495"/>
      <c r="U28" s="495"/>
      <c r="V28" s="495"/>
      <c r="W28" s="500"/>
      <c r="X28" s="505"/>
      <c r="Y28" s="495"/>
      <c r="Z28" s="495"/>
      <c r="AA28" s="495"/>
      <c r="AB28" s="500"/>
      <c r="AC28" s="498"/>
      <c r="AD28" s="66" t="s">
        <v>103</v>
      </c>
      <c r="AE28" s="67" t="s">
        <v>8</v>
      </c>
    </row>
    <row r="29" spans="1:31" ht="14.25" customHeight="1">
      <c r="A29" s="501" t="s">
        <v>95</v>
      </c>
      <c r="B29" s="502"/>
      <c r="C29" s="503"/>
      <c r="D29" s="261">
        <f>D9+D23</f>
        <v>0</v>
      </c>
      <c r="E29" s="261">
        <f>E9+E23</f>
        <v>0</v>
      </c>
      <c r="F29" s="261">
        <f>F9+F23</f>
        <v>0</v>
      </c>
      <c r="G29" s="261">
        <f>G9+G23</f>
        <v>0</v>
      </c>
      <c r="H29" s="261">
        <f>D29+E29+F29+G29</f>
        <v>0</v>
      </c>
      <c r="I29" s="261">
        <f>I9+I23</f>
        <v>0</v>
      </c>
      <c r="J29" s="261">
        <f>J9+J23</f>
        <v>0</v>
      </c>
      <c r="K29" s="261">
        <f>K9+K23</f>
        <v>0</v>
      </c>
      <c r="L29" s="261">
        <f>L9+L23</f>
        <v>0</v>
      </c>
      <c r="M29" s="261">
        <f>L29+K29+J29+I29</f>
        <v>0</v>
      </c>
      <c r="N29" s="261">
        <f>N9+N23</f>
        <v>0</v>
      </c>
      <c r="O29" s="261">
        <f>O9+O23</f>
        <v>0</v>
      </c>
      <c r="P29" s="261">
        <f>P9+P23</f>
        <v>0</v>
      </c>
      <c r="Q29" s="261">
        <f>Q9+Q23</f>
        <v>0</v>
      </c>
      <c r="R29" s="261">
        <f>Q29+P29+O29+N29</f>
        <v>0</v>
      </c>
      <c r="S29" s="261">
        <f>S9+S23</f>
        <v>0</v>
      </c>
      <c r="T29" s="261">
        <f>T9+T23</f>
        <v>0</v>
      </c>
      <c r="U29" s="261">
        <f>U9+U23</f>
        <v>0</v>
      </c>
      <c r="V29" s="261">
        <f>V9+V23</f>
        <v>0</v>
      </c>
      <c r="W29" s="261">
        <f>V29+U29+T29+S29</f>
        <v>0</v>
      </c>
      <c r="X29" s="261">
        <f>X9+X23</f>
        <v>0</v>
      </c>
      <c r="Y29" s="261">
        <f>Y9+Y23</f>
        <v>0</v>
      </c>
      <c r="Z29" s="261">
        <f>Z9+Z23</f>
        <v>0</v>
      </c>
      <c r="AA29" s="261">
        <f>AA9+AA23</f>
        <v>0</v>
      </c>
      <c r="AB29" s="261">
        <f>AA29+Z29+Y29+X29</f>
        <v>0</v>
      </c>
      <c r="AC29" s="261">
        <f>AC9+AC23</f>
        <v>0</v>
      </c>
      <c r="AD29" s="261">
        <f>AD9+AD23</f>
        <v>0</v>
      </c>
      <c r="AE29" s="261">
        <f>AE9+AE23</f>
        <v>0</v>
      </c>
    </row>
    <row r="30" ht="12.75" customHeight="1"/>
    <row r="31" ht="12.75" customHeight="1"/>
    <row r="32" spans="17:24" ht="15" customHeight="1">
      <c r="Q32" t="s">
        <v>164</v>
      </c>
      <c r="X32" s="218" t="s">
        <v>165</v>
      </c>
    </row>
  </sheetData>
  <sheetProtection/>
  <mergeCells count="117"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  <mergeCell ref="A9:C9"/>
    <mergeCell ref="Y5:Y6"/>
    <mergeCell ref="Z5:Z6"/>
    <mergeCell ref="AA5:AA6"/>
    <mergeCell ref="H5:H6"/>
    <mergeCell ref="P5:P6"/>
    <mergeCell ref="S4:W4"/>
    <mergeCell ref="V5:V6"/>
    <mergeCell ref="T5:T6"/>
    <mergeCell ref="X4:AB4"/>
    <mergeCell ref="G5:G6"/>
    <mergeCell ref="B8:C8"/>
    <mergeCell ref="R5:R6"/>
    <mergeCell ref="A2:G2"/>
    <mergeCell ref="B7:C7"/>
    <mergeCell ref="I5:I6"/>
    <mergeCell ref="D4:H4"/>
    <mergeCell ref="E5:E6"/>
    <mergeCell ref="F5:F6"/>
    <mergeCell ref="A4:C6"/>
    <mergeCell ref="D5:D6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C12:AE12"/>
    <mergeCell ref="D13:D14"/>
    <mergeCell ref="E13:E14"/>
    <mergeCell ref="F13:F14"/>
    <mergeCell ref="G13:G14"/>
    <mergeCell ref="J13:J14"/>
    <mergeCell ref="K13:K14"/>
    <mergeCell ref="L13:L14"/>
    <mergeCell ref="B15:C15"/>
    <mergeCell ref="H13:H14"/>
    <mergeCell ref="I13:I14"/>
    <mergeCell ref="A12:C14"/>
    <mergeCell ref="D12:H12"/>
    <mergeCell ref="I12:M12"/>
    <mergeCell ref="P13:P14"/>
    <mergeCell ref="M13:M14"/>
    <mergeCell ref="O13:O14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Q13:Q14"/>
    <mergeCell ref="AB13:AB14"/>
    <mergeCell ref="R13:R14"/>
    <mergeCell ref="X13:X14"/>
    <mergeCell ref="N13:N14"/>
    <mergeCell ref="A23:C23"/>
    <mergeCell ref="B22:C22"/>
    <mergeCell ref="D27:D28"/>
    <mergeCell ref="M27:M28"/>
    <mergeCell ref="H27:H28"/>
    <mergeCell ref="I27:I28"/>
    <mergeCell ref="J27:J28"/>
    <mergeCell ref="K27:K28"/>
    <mergeCell ref="L27:L28"/>
    <mergeCell ref="AC26:AE26"/>
    <mergeCell ref="S26:W26"/>
    <mergeCell ref="X26:AB26"/>
    <mergeCell ref="V27:V28"/>
    <mergeCell ref="W27:W28"/>
    <mergeCell ref="Y27:Y28"/>
    <mergeCell ref="R27:R28"/>
    <mergeCell ref="U27:U28"/>
    <mergeCell ref="P27:P28"/>
    <mergeCell ref="Q27:Q28"/>
    <mergeCell ref="N26:R26"/>
    <mergeCell ref="S27:S28"/>
    <mergeCell ref="T27:T28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Z27:Z28"/>
    <mergeCell ref="AD27:AE27"/>
    <mergeCell ref="AC27:AC28"/>
    <mergeCell ref="AB27:AB28"/>
    <mergeCell ref="AA27:AA28"/>
    <mergeCell ref="B21:C21"/>
    <mergeCell ref="B20:C20"/>
    <mergeCell ref="B19:C19"/>
    <mergeCell ref="B18:C18"/>
    <mergeCell ref="B17:C17"/>
    <mergeCell ref="B16:C16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category/>
  <cp:version/>
  <cp:contentType/>
  <cp:contentStatus/>
</cp:coreProperties>
</file>