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8 Дотация и Иные МБТ 22-24" sheetId="1" r:id="rId1"/>
  </sheets>
  <definedNames>
    <definedName name="_xlnm.Print_Area" localSheetId="0">'Прил8 Дотация и Иные МБТ 22-24'!$A$1:$D$44</definedName>
  </definedNames>
  <calcPr calcId="124519"/>
</workbook>
</file>

<file path=xl/calcChain.xml><?xml version="1.0" encoding="utf-8"?>
<calcChain xmlns="http://schemas.openxmlformats.org/spreadsheetml/2006/main">
  <c r="B37" i="1"/>
  <c r="B44" s="1"/>
  <c r="D26"/>
  <c r="C26"/>
  <c r="D25"/>
  <c r="C25"/>
  <c r="D24"/>
  <c r="C24"/>
  <c r="D23"/>
  <c r="C23"/>
  <c r="D22"/>
  <c r="C22"/>
  <c r="D21"/>
  <c r="C21"/>
  <c r="D20"/>
  <c r="C20"/>
  <c r="B26"/>
  <c r="B25"/>
  <c r="B24"/>
  <c r="B23"/>
  <c r="B22"/>
  <c r="B21"/>
  <c r="B20"/>
  <c r="D44"/>
  <c r="C44"/>
  <c r="D27" l="1"/>
  <c r="C27"/>
  <c r="B27" l="1"/>
</calcChain>
</file>

<file path=xl/sharedStrings.xml><?xml version="1.0" encoding="utf-8"?>
<sst xmlns="http://schemas.openxmlformats.org/spreadsheetml/2006/main" count="40" uniqueCount="25">
  <si>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</si>
  <si>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</si>
  <si>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</si>
  <si>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</si>
  <si>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</si>
  <si>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</si>
  <si>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</si>
  <si>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</si>
  <si>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</si>
  <si>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</si>
  <si>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</si>
  <si>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</si>
  <si>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>2022 год</t>
  </si>
  <si>
    <t>Таблица № 2</t>
  </si>
  <si>
    <t>Таблица № 1</t>
  </si>
  <si>
    <t>2023 год</t>
  </si>
  <si>
    <t xml:space="preserve"> Приложение № 8  к решению</t>
  </si>
  <si>
    <t xml:space="preserve">Распределение  средств дотации на выравнивание бюджетной обеспеченности поселений из бюджета Ртищевского муниципального района на 2022 год и на плановый период 2023 и 2024 годов  в части, образованной  за счет субвенции на исполнение государственных полномочий по расчету и предоставлению дотаций поселениям </t>
  </si>
  <si>
    <t>2024 год</t>
  </si>
  <si>
    <t xml:space="preserve">Распределение  средств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 на 2022 год и на плановый период 2023 и 2024 годов </t>
  </si>
  <si>
    <t>от 15 декабря 2021 года № 86 – 480</t>
  </si>
  <si>
    <t xml:space="preserve"> от                                    2022 года  № </t>
  </si>
  <si>
    <t xml:space="preserve"> Приложение № 6 к решению</t>
  </si>
  <si>
    <t>(с изменениями от 21 января 2022 года № 89 – 512)</t>
  </si>
  <si>
    <t>(с изменениями от 14 ноября 2022 года № 105 - 565)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</si>
</sst>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/>
    <xf numFmtId="49" fontId="1" fillId="0" borderId="0" xfId="0" applyNumberFormat="1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164" fontId="3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4"/>
  <sheetViews>
    <sheetView tabSelected="1" view="pageBreakPreview" topLeftCell="A25" zoomScaleSheetLayoutView="100" workbookViewId="0">
      <selection activeCell="A6" sqref="A6:XFD6"/>
    </sheetView>
  </sheetViews>
  <sheetFormatPr defaultRowHeight="18.75"/>
  <cols>
    <col min="1" max="1" width="64.5703125" style="1" customWidth="1"/>
    <col min="2" max="2" width="21.28515625" style="1" customWidth="1"/>
    <col min="3" max="3" width="19" style="1" customWidth="1"/>
    <col min="4" max="4" width="18.140625" style="1" customWidth="1"/>
    <col min="5" max="16384" width="9.140625" style="1"/>
  </cols>
  <sheetData>
    <row r="1" spans="1:4" hidden="1">
      <c r="B1" s="2" t="s">
        <v>22</v>
      </c>
    </row>
    <row r="2" spans="1:4" hidden="1">
      <c r="B2" s="2" t="s">
        <v>8</v>
      </c>
    </row>
    <row r="3" spans="1:4" hidden="1">
      <c r="B3" s="2" t="s">
        <v>9</v>
      </c>
    </row>
    <row r="4" spans="1:4" hidden="1">
      <c r="B4" s="2" t="s">
        <v>21</v>
      </c>
    </row>
    <row r="5" spans="1:4" hidden="1">
      <c r="B5" s="2"/>
    </row>
    <row r="6" spans="1:4" hidden="1">
      <c r="B6" s="2"/>
    </row>
    <row r="7" spans="1:4">
      <c r="B7" s="2" t="s">
        <v>16</v>
      </c>
    </row>
    <row r="8" spans="1:4">
      <c r="B8" s="2" t="s">
        <v>8</v>
      </c>
    </row>
    <row r="9" spans="1:4">
      <c r="B9" s="2" t="s">
        <v>9</v>
      </c>
    </row>
    <row r="10" spans="1:4">
      <c r="B10" s="2" t="s">
        <v>20</v>
      </c>
    </row>
    <row r="13" spans="1:4">
      <c r="B13" s="3"/>
      <c r="D13" s="4" t="s">
        <v>14</v>
      </c>
    </row>
    <row r="15" spans="1:4" ht="99" customHeight="1">
      <c r="A15" s="21" t="s">
        <v>17</v>
      </c>
      <c r="B15" s="21"/>
      <c r="C15" s="21"/>
      <c r="D15" s="21"/>
    </row>
    <row r="16" spans="1:4">
      <c r="A16" s="22" t="s">
        <v>23</v>
      </c>
      <c r="B16" s="22"/>
      <c r="C16" s="22"/>
      <c r="D16" s="22"/>
    </row>
    <row r="17" spans="1:4">
      <c r="D17" s="5" t="s">
        <v>7</v>
      </c>
    </row>
    <row r="18" spans="1:4" s="4" customFormat="1">
      <c r="A18" s="6" t="s">
        <v>10</v>
      </c>
      <c r="B18" s="6" t="s">
        <v>12</v>
      </c>
      <c r="C18" s="7" t="s">
        <v>15</v>
      </c>
      <c r="D18" s="7" t="s">
        <v>18</v>
      </c>
    </row>
    <row r="19" spans="1:4" s="4" customFormat="1">
      <c r="A19" s="6">
        <v>1</v>
      </c>
      <c r="B19" s="6">
        <v>2</v>
      </c>
      <c r="C19" s="7">
        <v>3</v>
      </c>
      <c r="D19" s="7">
        <v>4</v>
      </c>
    </row>
    <row r="20" spans="1:4">
      <c r="A20" s="8" t="s">
        <v>0</v>
      </c>
      <c r="B20" s="9">
        <f>2082.5</f>
        <v>2082.5</v>
      </c>
      <c r="C20" s="10">
        <f>2169.9+3.8</f>
        <v>2173.7000000000003</v>
      </c>
      <c r="D20" s="10">
        <f>2253.5+3.8</f>
        <v>2257.3000000000002</v>
      </c>
    </row>
    <row r="21" spans="1:4">
      <c r="A21" s="8" t="s">
        <v>1</v>
      </c>
      <c r="B21" s="9">
        <f>126.2</f>
        <v>126.2</v>
      </c>
      <c r="C21" s="10">
        <f>131.5+0.2</f>
        <v>131.69999999999999</v>
      </c>
      <c r="D21" s="10">
        <f>136.6+0.2</f>
        <v>136.79999999999998</v>
      </c>
    </row>
    <row r="22" spans="1:4">
      <c r="A22" s="8" t="s">
        <v>2</v>
      </c>
      <c r="B22" s="9">
        <f>120.5</f>
        <v>120.5</v>
      </c>
      <c r="C22" s="10">
        <f>125.5+0.3</f>
        <v>125.8</v>
      </c>
      <c r="D22" s="10">
        <f>130.4+0.2</f>
        <v>130.6</v>
      </c>
    </row>
    <row r="23" spans="1:4">
      <c r="A23" s="8" t="s">
        <v>3</v>
      </c>
      <c r="B23" s="9">
        <f>109</f>
        <v>109</v>
      </c>
      <c r="C23" s="10">
        <f>113.6+0.2</f>
        <v>113.8</v>
      </c>
      <c r="D23" s="10">
        <f>117.9+0.2</f>
        <v>118.10000000000001</v>
      </c>
    </row>
    <row r="24" spans="1:4">
      <c r="A24" s="8" t="s">
        <v>4</v>
      </c>
      <c r="B24" s="9">
        <f>146.3</f>
        <v>146.30000000000001</v>
      </c>
      <c r="C24" s="10">
        <f>152.4+0.3</f>
        <v>152.70000000000002</v>
      </c>
      <c r="D24" s="10">
        <f>158.3+0.3</f>
        <v>158.60000000000002</v>
      </c>
    </row>
    <row r="25" spans="1:4">
      <c r="A25" s="8" t="s">
        <v>5</v>
      </c>
      <c r="B25" s="9">
        <f>152</f>
        <v>152</v>
      </c>
      <c r="C25" s="10">
        <f>158.4+0.3</f>
        <v>158.70000000000002</v>
      </c>
      <c r="D25" s="10">
        <f>164.5+0.3</f>
        <v>164.8</v>
      </c>
    </row>
    <row r="26" spans="1:4">
      <c r="A26" s="8" t="s">
        <v>6</v>
      </c>
      <c r="B26" s="9">
        <f>132</f>
        <v>132</v>
      </c>
      <c r="C26" s="10">
        <f>137.5+0.2</f>
        <v>137.69999999999999</v>
      </c>
      <c r="D26" s="10">
        <f>142.8+0.2</f>
        <v>143</v>
      </c>
    </row>
    <row r="27" spans="1:4" s="4" customFormat="1">
      <c r="A27" s="11" t="s">
        <v>11</v>
      </c>
      <c r="B27" s="12">
        <f>B20+B21+B22+B23+B24+B25+B26</f>
        <v>2868.5</v>
      </c>
      <c r="C27" s="12">
        <f t="shared" ref="C27:D27" si="0">C20+C21+C22+C23+C24+C25+C26</f>
        <v>2994.1</v>
      </c>
      <c r="D27" s="12">
        <f t="shared" si="0"/>
        <v>3109.2000000000003</v>
      </c>
    </row>
    <row r="28" spans="1:4">
      <c r="A28" s="13"/>
      <c r="B28" s="13"/>
      <c r="C28" s="13"/>
      <c r="D28" s="13"/>
    </row>
    <row r="30" spans="1:4">
      <c r="D30" s="4" t="s">
        <v>13</v>
      </c>
    </row>
    <row r="32" spans="1:4" ht="91.5" customHeight="1">
      <c r="A32" s="21" t="s">
        <v>19</v>
      </c>
      <c r="B32" s="21"/>
      <c r="C32" s="21"/>
      <c r="D32" s="21"/>
    </row>
    <row r="33" spans="1:4">
      <c r="A33" s="22" t="s">
        <v>24</v>
      </c>
      <c r="B33" s="22"/>
      <c r="C33" s="22"/>
      <c r="D33" s="22"/>
    </row>
    <row r="34" spans="1:4">
      <c r="D34" s="5" t="s">
        <v>7</v>
      </c>
    </row>
    <row r="35" spans="1:4">
      <c r="A35" s="6" t="s">
        <v>10</v>
      </c>
      <c r="B35" s="6" t="s">
        <v>12</v>
      </c>
      <c r="C35" s="7" t="s">
        <v>15</v>
      </c>
      <c r="D35" s="7" t="s">
        <v>18</v>
      </c>
    </row>
    <row r="36" spans="1:4">
      <c r="A36" s="6">
        <v>1</v>
      </c>
      <c r="B36" s="6">
        <v>2</v>
      </c>
      <c r="C36" s="7">
        <v>3</v>
      </c>
      <c r="D36" s="7">
        <v>4</v>
      </c>
    </row>
    <row r="37" spans="1:4">
      <c r="A37" s="15" t="s">
        <v>0</v>
      </c>
      <c r="B37" s="16">
        <f>10000+1133+(25+4485-600)+1841+2000-2800+115.9</f>
        <v>16199.9</v>
      </c>
      <c r="C37" s="10"/>
      <c r="D37" s="10"/>
    </row>
    <row r="38" spans="1:4" hidden="1">
      <c r="A38" s="17" t="s">
        <v>1</v>
      </c>
      <c r="B38" s="18"/>
      <c r="C38" s="10"/>
      <c r="D38" s="10"/>
    </row>
    <row r="39" spans="1:4" hidden="1">
      <c r="A39" s="17" t="s">
        <v>2</v>
      </c>
      <c r="B39" s="18"/>
      <c r="C39" s="10"/>
      <c r="D39" s="10"/>
    </row>
    <row r="40" spans="1:4" hidden="1">
      <c r="A40" s="17" t="s">
        <v>3</v>
      </c>
      <c r="B40" s="18"/>
      <c r="C40" s="10"/>
      <c r="D40" s="10"/>
    </row>
    <row r="41" spans="1:4" hidden="1">
      <c r="A41" s="17" t="s">
        <v>4</v>
      </c>
      <c r="B41" s="18"/>
      <c r="C41" s="10"/>
      <c r="D41" s="10"/>
    </row>
    <row r="42" spans="1:4" hidden="1">
      <c r="A42" s="17" t="s">
        <v>5</v>
      </c>
      <c r="B42" s="18"/>
      <c r="C42" s="10"/>
      <c r="D42" s="10"/>
    </row>
    <row r="43" spans="1:4" hidden="1">
      <c r="A43" s="17" t="s">
        <v>6</v>
      </c>
      <c r="B43" s="18"/>
      <c r="C43" s="10"/>
      <c r="D43" s="10"/>
    </row>
    <row r="44" spans="1:4">
      <c r="A44" s="19" t="s">
        <v>11</v>
      </c>
      <c r="B44" s="20">
        <f>B37+B38+B39+B40+B41+B42+B43</f>
        <v>16199.9</v>
      </c>
      <c r="C44" s="14">
        <f t="shared" ref="C44:D44" si="1">C37+C38+C39+C40+C41+C42+C43</f>
        <v>0</v>
      </c>
      <c r="D44" s="14">
        <f t="shared" si="1"/>
        <v>0</v>
      </c>
    </row>
  </sheetData>
  <mergeCells count="4">
    <mergeCell ref="A15:D15"/>
    <mergeCell ref="A32:D32"/>
    <mergeCell ref="A16:D16"/>
    <mergeCell ref="A33:D33"/>
  </mergeCells>
  <pageMargins left="0.9055118110236221" right="0.35433070866141736" top="0.74803149606299213" bottom="0.35433070866141736" header="0.31496062992125984" footer="0.31496062992125984"/>
  <pageSetup paperSize="9" scale="73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Прил8 Дотация и Иные МБТ 22-24</vt:lpstr>
      <vt:lpstr>'Прил8 Дотация и Иные МБТ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2022-11-30T11:00:49Z</dcterms:modified>
</cp:coreProperties>
</file>