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9 Источ ВФДБ РМР 23-25" sheetId="1" r:id="rId1"/>
  </sheets>
  <definedNames>
    <definedName name="_xlnm.Print_Area" localSheetId="0">'Прил9 Источ ВФДБ РМР 23-25'!$A$1:$E$32</definedName>
  </definedNames>
  <calcPr calcId="124519"/>
</workbook>
</file>

<file path=xl/calcChain.xml><?xml version="1.0" encoding="utf-8"?>
<calcChain xmlns="http://schemas.openxmlformats.org/spreadsheetml/2006/main">
  <c r="D32" i="1"/>
  <c r="D31"/>
  <c r="E32"/>
  <c r="E31"/>
  <c r="E16"/>
  <c r="E14"/>
  <c r="D16"/>
  <c r="D14"/>
  <c r="C32"/>
  <c r="C31"/>
  <c r="C16"/>
  <c r="C14"/>
  <c r="D15" l="1"/>
  <c r="D22" l="1"/>
  <c r="E15" l="1"/>
  <c r="E29"/>
  <c r="E28" s="1"/>
  <c r="E27"/>
  <c r="E26" s="1"/>
  <c r="E23"/>
  <c r="E21" s="1"/>
  <c r="E20"/>
  <c r="E19" s="1"/>
  <c r="E13"/>
  <c r="D30"/>
  <c r="D29"/>
  <c r="D28" s="1"/>
  <c r="D27"/>
  <c r="D26" s="1"/>
  <c r="D23"/>
  <c r="D21" s="1"/>
  <c r="D20"/>
  <c r="D19" s="1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<sst xmlns="http://schemas.openxmlformats.org/spreadsheetml/2006/main" count="55" uniqueCount="55">
  <si>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</si>
  <si>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</si>
  <si>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</si>
  <si>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</si>
  <si>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</si>
  <si>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</si>
  <si>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</si>
  <si>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</si>
  <si>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</si>
  <si>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</si>
  <si>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</si>
  <si>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</si>
  <si>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</si>
  <si>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</si>
  <si>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</si>
  <si>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</si>
  <si>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</si>
  <si>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</si>
  <si>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</si>
  <si>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</si>
  <si>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</si>
  <si>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</si>
  <si>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</si>
  <si>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</si>
  <si>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</si>
  <si>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</si>
  <si>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</si>
  <si>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</si>
  <si>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</si>
  <si>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</si>
  <si>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</si>
  <si>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</si>
  <si>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</si>
  <si>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</si>
  <si>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</si>
  <si>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</si>
  <si>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</si>
  <si>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</si>
  <si>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</si>
  <si>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</si>
  <si>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</si>
  <si>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</si>
  <si>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</si>
  <si>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</si>
  <si>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</si>
  <si>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</si>
  <si>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</si>
  <si>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</si>
  <si>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</si>
  <si>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2023 год</t>
  </si>
  <si>
    <t>2024 год</t>
  </si>
  <si>
    <t>Приложение № 9 к решению</t>
  </si>
  <si>
    <t xml:space="preserve">Источники внутреннего финансирования дефицита бюджета Ртищевского муниципального района на 2023 год и на плановый период 2024 и 2025 годов
 </t>
  </si>
  <si>
    <t>2025 год</t>
  </si>
  <si>
    <t xml:space="preserve">от  15 декабря 2022 года  № 107-570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</si>
</sst>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2"/>
  <sheetViews>
    <sheetView tabSelected="1" view="pageBreakPreview" zoomScaleSheetLayoutView="100" workbookViewId="0">
      <selection activeCell="B8" sqref="B8"/>
    </sheetView>
  </sheetViews>
  <sheetFormatPr defaultColWidth="9.109375" defaultRowHeight="18"/>
  <cols>
    <col min="1" max="1" width="30.44140625" style="4" customWidth="1"/>
    <col min="2" max="2" width="51.88671875" style="3" customWidth="1"/>
    <col min="3" max="3" width="15.88671875" style="16" customWidth="1"/>
    <col min="4" max="4" width="15.88671875" style="3" customWidth="1"/>
    <col min="5" max="5" width="17.5546875" style="3" customWidth="1"/>
    <col min="6" max="16384" width="9.109375" style="3"/>
  </cols>
  <sheetData>
    <row r="1" spans="1:5">
      <c r="A1" s="1"/>
      <c r="B1" s="2"/>
      <c r="C1" s="1" t="s">
        <v>51</v>
      </c>
    </row>
    <row r="2" spans="1:5">
      <c r="A2" s="1"/>
      <c r="B2" s="2"/>
      <c r="C2" s="1" t="s">
        <v>47</v>
      </c>
    </row>
    <row r="3" spans="1:5">
      <c r="A3" s="1"/>
      <c r="B3" s="2"/>
      <c r="C3" s="1" t="s">
        <v>48</v>
      </c>
    </row>
    <row r="4" spans="1:5">
      <c r="A4" s="1"/>
      <c r="B4" s="2"/>
      <c r="C4" s="1" t="s">
        <v>54</v>
      </c>
    </row>
    <row r="5" spans="1:5">
      <c r="A5" s="1"/>
      <c r="B5" s="2"/>
      <c r="C5" s="1"/>
    </row>
    <row r="6" spans="1:5">
      <c r="A6" s="1"/>
      <c r="B6" s="2"/>
      <c r="C6" s="1"/>
    </row>
    <row r="7" spans="1:5" ht="39.75" customHeight="1">
      <c r="A7" s="22" t="s">
        <v>52</v>
      </c>
      <c r="B7" s="22"/>
      <c r="C7" s="22"/>
      <c r="D7" s="22"/>
      <c r="E7" s="22"/>
    </row>
    <row r="8" spans="1:5">
      <c r="C8" s="3"/>
      <c r="E8" s="5" t="s">
        <v>46</v>
      </c>
    </row>
    <row r="9" spans="1:5" ht="35.4">
      <c r="A9" s="6" t="s">
        <v>0</v>
      </c>
      <c r="B9" s="7" t="s">
        <v>1</v>
      </c>
      <c r="C9" s="7" t="s">
        <v>49</v>
      </c>
      <c r="D9" s="8" t="s">
        <v>50</v>
      </c>
      <c r="E9" s="8" t="s">
        <v>53</v>
      </c>
    </row>
    <row r="10" spans="1:5">
      <c r="A10" s="6">
        <v>1</v>
      </c>
      <c r="B10" s="7">
        <v>2</v>
      </c>
      <c r="C10" s="8">
        <v>3</v>
      </c>
      <c r="D10" s="8">
        <v>4</v>
      </c>
      <c r="E10" s="8">
        <v>5</v>
      </c>
    </row>
    <row r="11" spans="1:5" ht="35.4">
      <c r="A11" s="9" t="s">
        <v>2</v>
      </c>
      <c r="B11" s="9" t="s">
        <v>3</v>
      </c>
      <c r="C11" s="10">
        <f>C12+C17+C24+C30</f>
        <v>0</v>
      </c>
      <c r="D11" s="10">
        <f>D12+D17+D24+D30</f>
        <v>0</v>
      </c>
      <c r="E11" s="10">
        <f>E12+E17+E24+E30</f>
        <v>0</v>
      </c>
    </row>
    <row r="12" spans="1:5" ht="36">
      <c r="A12" s="18" t="s">
        <v>4</v>
      </c>
      <c r="B12" s="18" t="s">
        <v>5</v>
      </c>
      <c r="C12" s="19">
        <f>C13+C15</f>
        <v>0</v>
      </c>
      <c r="D12" s="19">
        <f>D13+D15</f>
        <v>0</v>
      </c>
      <c r="E12" s="19">
        <f>E13+E15</f>
        <v>0</v>
      </c>
    </row>
    <row r="13" spans="1:5" ht="36">
      <c r="A13" s="18" t="s">
        <v>6</v>
      </c>
      <c r="B13" s="18" t="s">
        <v>7</v>
      </c>
      <c r="C13" s="19">
        <f>C14</f>
        <v>13000</v>
      </c>
      <c r="D13" s="19">
        <f>D14</f>
        <v>13000</v>
      </c>
      <c r="E13" s="19">
        <f>E14</f>
        <v>13000</v>
      </c>
    </row>
    <row r="14" spans="1:5" ht="54">
      <c r="A14" s="18" t="s">
        <v>8</v>
      </c>
      <c r="B14" s="18" t="s">
        <v>9</v>
      </c>
      <c r="C14" s="20">
        <f>12000-12000+13000</f>
        <v>13000</v>
      </c>
      <c r="D14" s="20">
        <f>0+13000</f>
        <v>13000</v>
      </c>
      <c r="E14" s="20">
        <f>0+13000</f>
        <v>13000</v>
      </c>
    </row>
    <row r="15" spans="1:5" ht="54">
      <c r="A15" s="18" t="s">
        <v>10</v>
      </c>
      <c r="B15" s="18" t="s">
        <v>11</v>
      </c>
      <c r="C15" s="20">
        <f>C16</f>
        <v>-13000</v>
      </c>
      <c r="D15" s="20">
        <f>D16</f>
        <v>-13000</v>
      </c>
      <c r="E15" s="20">
        <f>E16</f>
        <v>-13000</v>
      </c>
    </row>
    <row r="16" spans="1:5" ht="72">
      <c r="A16" s="18" t="s">
        <v>12</v>
      </c>
      <c r="B16" s="18" t="s">
        <v>13</v>
      </c>
      <c r="C16" s="20">
        <f>0-13000</f>
        <v>-13000</v>
      </c>
      <c r="D16" s="20">
        <f>-12000+12000-13000</f>
        <v>-13000</v>
      </c>
      <c r="E16" s="20">
        <f>0-13000</f>
        <v>-13000</v>
      </c>
    </row>
    <row r="17" spans="1:5" ht="36" hidden="1">
      <c r="A17" s="11" t="s">
        <v>14</v>
      </c>
      <c r="B17" s="11" t="s">
        <v>15</v>
      </c>
      <c r="C17" s="12">
        <f>C19+C21</f>
        <v>0</v>
      </c>
      <c r="D17" s="12">
        <f>D19+D21</f>
        <v>0</v>
      </c>
      <c r="E17" s="12">
        <f>E19+E21</f>
        <v>0</v>
      </c>
    </row>
    <row r="18" spans="1:5" ht="54" hidden="1">
      <c r="A18" s="11" t="s">
        <v>16</v>
      </c>
      <c r="B18" s="11" t="s">
        <v>17</v>
      </c>
      <c r="C18" s="12">
        <f>C19+C21</f>
        <v>0</v>
      </c>
      <c r="D18" s="12">
        <f>D19+D21</f>
        <v>0</v>
      </c>
      <c r="E18" s="12">
        <f>E19+E21</f>
        <v>0</v>
      </c>
    </row>
    <row r="19" spans="1:5" ht="54" hidden="1">
      <c r="A19" s="13" t="s">
        <v>18</v>
      </c>
      <c r="B19" s="11" t="s">
        <v>19</v>
      </c>
      <c r="C19" s="12">
        <f>C20</f>
        <v>0</v>
      </c>
      <c r="D19" s="12">
        <f>D20</f>
        <v>0</v>
      </c>
      <c r="E19" s="12">
        <f>E20</f>
        <v>0</v>
      </c>
    </row>
    <row r="20" spans="1:5" ht="72" hidden="1">
      <c r="A20" s="13" t="s">
        <v>20</v>
      </c>
      <c r="B20" s="11" t="s">
        <v>21</v>
      </c>
      <c r="C20" s="12">
        <f>0</f>
        <v>0</v>
      </c>
      <c r="D20" s="12">
        <f>0</f>
        <v>0</v>
      </c>
      <c r="E20" s="12">
        <f>0</f>
        <v>0</v>
      </c>
    </row>
    <row r="21" spans="1:5" ht="72" hidden="1">
      <c r="A21" s="13" t="s">
        <v>22</v>
      </c>
      <c r="B21" s="11" t="s">
        <v>23</v>
      </c>
      <c r="C21" s="12">
        <f>C22+C23</f>
        <v>0</v>
      </c>
      <c r="D21" s="12">
        <f>D22+D23</f>
        <v>0</v>
      </c>
      <c r="E21" s="12">
        <f>E22+E23</f>
        <v>0</v>
      </c>
    </row>
    <row r="22" spans="1:5" ht="72" hidden="1">
      <c r="A22" s="13" t="s">
        <v>24</v>
      </c>
      <c r="B22" s="11" t="s">
        <v>25</v>
      </c>
      <c r="C22" s="12"/>
      <c r="D22" s="12">
        <f>0</f>
        <v>0</v>
      </c>
      <c r="E22" s="12">
        <v>0</v>
      </c>
    </row>
    <row r="23" spans="1:5" ht="54" hidden="1">
      <c r="A23" s="13" t="s">
        <v>26</v>
      </c>
      <c r="B23" s="11" t="s">
        <v>27</v>
      </c>
      <c r="C23" s="12">
        <f>0</f>
        <v>0</v>
      </c>
      <c r="D23" s="12">
        <f>0</f>
        <v>0</v>
      </c>
      <c r="E23" s="12">
        <f>0</f>
        <v>0</v>
      </c>
    </row>
    <row r="24" spans="1:5" s="14" customFormat="1" ht="36" hidden="1">
      <c r="A24" s="11" t="s">
        <v>28</v>
      </c>
      <c r="B24" s="11" t="s">
        <v>29</v>
      </c>
      <c r="C24" s="10">
        <f>C25</f>
        <v>0</v>
      </c>
      <c r="D24" s="10">
        <f>D25</f>
        <v>0</v>
      </c>
      <c r="E24" s="10">
        <f>E25</f>
        <v>0</v>
      </c>
    </row>
    <row r="25" spans="1:5" s="14" customFormat="1" ht="54" hidden="1">
      <c r="A25" s="11" t="s">
        <v>30</v>
      </c>
      <c r="B25" s="11" t="s">
        <v>31</v>
      </c>
      <c r="C25" s="10">
        <f>C26+C28</f>
        <v>0</v>
      </c>
      <c r="D25" s="10">
        <f>D26+D28</f>
        <v>0</v>
      </c>
      <c r="E25" s="10">
        <f>E26+E28</f>
        <v>0</v>
      </c>
    </row>
    <row r="26" spans="1:5" s="14" customFormat="1" ht="36" hidden="1">
      <c r="A26" s="11" t="s">
        <v>32</v>
      </c>
      <c r="B26" s="11" t="s">
        <v>33</v>
      </c>
      <c r="C26" s="10">
        <f>C27</f>
        <v>0</v>
      </c>
      <c r="D26" s="10">
        <f>D27</f>
        <v>0</v>
      </c>
      <c r="E26" s="10">
        <f>E27</f>
        <v>0</v>
      </c>
    </row>
    <row r="27" spans="1:5" ht="90" hidden="1">
      <c r="A27" s="13" t="s">
        <v>34</v>
      </c>
      <c r="B27" s="13" t="s">
        <v>35</v>
      </c>
      <c r="C27" s="15">
        <f>0</f>
        <v>0</v>
      </c>
      <c r="D27" s="15">
        <f>0</f>
        <v>0</v>
      </c>
      <c r="E27" s="15">
        <f>0</f>
        <v>0</v>
      </c>
    </row>
    <row r="28" spans="1:5" ht="54" hidden="1">
      <c r="A28" s="11" t="s">
        <v>36</v>
      </c>
      <c r="B28" s="11" t="s">
        <v>37</v>
      </c>
      <c r="C28" s="15">
        <f>C29</f>
        <v>0</v>
      </c>
      <c r="D28" s="15">
        <f>D29</f>
        <v>0</v>
      </c>
      <c r="E28" s="15">
        <f>E29</f>
        <v>0</v>
      </c>
    </row>
    <row r="29" spans="1:5" ht="90" hidden="1">
      <c r="A29" s="13" t="s">
        <v>38</v>
      </c>
      <c r="B29" s="13" t="s">
        <v>39</v>
      </c>
      <c r="C29" s="15">
        <f>0</f>
        <v>0</v>
      </c>
      <c r="D29" s="15">
        <f>0</f>
        <v>0</v>
      </c>
      <c r="E29" s="15">
        <f>0</f>
        <v>0</v>
      </c>
    </row>
    <row r="30" spans="1:5" ht="36">
      <c r="A30" s="17" t="s">
        <v>40</v>
      </c>
      <c r="B30" s="13" t="s">
        <v>41</v>
      </c>
      <c r="C30" s="10">
        <f>C31+C32</f>
        <v>0</v>
      </c>
      <c r="D30" s="10">
        <f>D31+D32</f>
        <v>0</v>
      </c>
      <c r="E30" s="10">
        <f>E31+E32</f>
        <v>0</v>
      </c>
    </row>
    <row r="31" spans="1:5" ht="36">
      <c r="A31" s="17" t="s">
        <v>42</v>
      </c>
      <c r="B31" s="13" t="s">
        <v>43</v>
      </c>
      <c r="C31" s="21">
        <f>-(189220.2+16882+40632+174219.7+((13961.5+1177.7)+(5754.7+138.8+729+291)+(6509.3+334.1)+93835.2+330438+(1570.3+138.8)+785.1+392.6+392.6+74.9+2994.1)+(34022.6+(7000+6500))+(376.5+(1015+2930.2+1033)+((39+41+23+38.3+27.3+41)+(200+0+0+800+100+500)))+(274.8+13020.4+261+0+1609.1+20951.3+8814.3+10988.8+2323+220.4+102.043+1.4+0.7+24659.4+7.1+1100)+13000)</f>
        <v>-1032492.2429999999</v>
      </c>
      <c r="D31" s="21">
        <f>-(205022.9+13030+40201+138050.4+((14547.9+1177.7)+(5754.7+138.8+729+291)+(6509.3+334.1)+93835.2+330438+(1570.3+138.8)+785.1+392.6+392.6+74.9+3135.4)+0+((376.5)+((40+45+23.1+43.5+28.7+43)+(90+0+0+1000+80+400)))+(0+18514.8+420.2+0+0+20951.3+5530.5+10988.8+5474+0+220.4+0+1.4+0.7+24659.4+2.3+0)+13000)</f>
        <v>-958483.3</v>
      </c>
      <c r="E31" s="21">
        <f>-(220210.3+13030+39775+135372.6+((15158.9+1177.7)+(5754.7+138.8+729+291)+(6509.3+334.1)+93835.2+330438+(1570.3+138.8)+785.1+392.6+392.6+74.9+3321.4)+0+((376.5)+((40+45+30+58+28.5+45)+(50+0+0+700+30+210)))+(0+21977.6+313.2+0+20686+0+10988.8+0+0+0+1.4+0.7+24659.4+2.7+0)+13000)</f>
        <v>-962673.10000000009</v>
      </c>
    </row>
    <row r="32" spans="1:5" ht="36">
      <c r="A32" s="17" t="s">
        <v>44</v>
      </c>
      <c r="B32" s="13" t="s">
        <v>45</v>
      </c>
      <c r="C32" s="21">
        <f>(189220.2+16882+40632+174219.7+((13961.5+1177.7)+(5754.7+138.8+729+291)+(6509.3+334.1)+93835.2+330438+(1570.3+138.8)+785.1+392.6+392.6+74.9+2994.1)+(34022.6+(7000+6500))+(376.5+(1015+2930.2+1033)+((39+41+23+38.3+27.3+41)+(200+0+0+800+100+500)))++(274.8+13020.4+261+0+1609.1+20951.3+8814.3+10988.8+2323+220.4+102.043+1.4+0.7+24659.4+7.1+1100)+13000)</f>
        <v>1032492.2429999999</v>
      </c>
      <c r="D32" s="21">
        <f>(205022.9+13030+40201+138050.4+((14547.9+1177.7)+(5754.7+138.8+729+291)+(6509.3+334.1)+93835.2+330438+(1570.3+138.8)+785.1+392.6+392.6+74.9+3135.4)+0+((376.5)+((40+45+23.1+43.5+28.7+43)+(90+0+0+1000+80+400)))+(0+18514.8+420.2+0+0+20951.3+5530.5+10988.8+5474+0+220.4+0+1.4+0.7+24659.4+2.3+0)+13000)</f>
        <v>958483.3</v>
      </c>
      <c r="E32" s="21">
        <f>(220210.3+13030+39775+135372.6+((15158.9+1177.7)+(5754.7+138.8+729+291)+(6509.3+334.1)+93835.2+330438+(1570.3+138.8)+785.1+392.6+392.6+74.9+3321.4)+0+((376.5)+((40+45+30+58+28.5+45)+(50+0+0+700+30+210)))+(0+21977.6+313.2+0+20686+0+10988.8+0+0+0+1.4+0.7+24659.4+2.7+0)+13000)</f>
        <v>962673.10000000009</v>
      </c>
    </row>
  </sheetData>
  <mergeCells count="1">
    <mergeCell ref="A7:E7"/>
  </mergeCells>
  <pageMargins left="0.9055118110236221" right="0.39370078740157483" top="0.78740157480314965" bottom="0.39370078740157483" header="0.31496062992125984" footer="0.31496062992125984"/>
  <pageSetup paperSize="9" scale="67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Источ ВФДБ РМР 23-25</vt:lpstr>
      <vt:lpstr>'Прил9 Источ ВФДБ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2022-12-20T11:26:08Z</dcterms:modified>
</cp:coreProperties>
</file>