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80" yWindow="65416" windowWidth="14055" windowHeight="11640" activeTab="0"/>
  </bookViews>
  <sheets>
    <sheet name="КБ" sheetId="1" r:id="rId1"/>
  </sheets>
  <definedNames/>
  <calcPr fullCalcOnLoad="1"/>
</workbook>
</file>

<file path=xl/sharedStrings.xml><?xml version="1.0" encoding="utf-8"?>
<sst xmlns="http://schemas.openxmlformats.org/spreadsheetml/2006/main" count="36" uniqueCount="14">
  <si>
    <t>Показатели</t>
  </si>
  <si>
    <t>Доходы - всего</t>
  </si>
  <si>
    <t>в том числе:</t>
  </si>
  <si>
    <t>налоговые и неналоговые доходы</t>
  </si>
  <si>
    <t>безвозмездные поступления</t>
  </si>
  <si>
    <t>Расходы - всего</t>
  </si>
  <si>
    <t>Дефицит (-), профицит (+)</t>
  </si>
  <si>
    <t>2019 год</t>
  </si>
  <si>
    <t>Основные характеристики
консолидированного бюджета Ртищевского муниципального района</t>
  </si>
  <si>
    <t>Основные характеристики
бюджета Ртищевского муниципального района</t>
  </si>
  <si>
    <t>тыс. рублей</t>
  </si>
  <si>
    <t>Основные характеристики
бюджетов муниципальных образований Ртищевского муниципального района</t>
  </si>
  <si>
    <t>2020 год</t>
  </si>
  <si>
    <t>2021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</si>
</sst>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1"/>
      <color theme="1"/>
      <name val="Calibri"/>
      <family val="2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1"/>
      <color indexed="20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1"/>
      <color theme="1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ck">
        <color rgb="FFFFFF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5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left" wrapText="1" indent="1" readingOrder="1"/>
    </xf>
    <xf numFmtId="164" fontId="2" fillId="0" borderId="10" xfId="0" applyNumberFormat="1" applyFont="1" applyFill="1" applyBorder="1" applyAlignment="1">
      <alignment horizontal="center" wrapText="1" readingOrder="1"/>
    </xf>
    <xf numFmtId="0" fontId="4" fillId="0" borderId="10" xfId="0" applyFont="1" applyFill="1" applyBorder="1" applyAlignment="1">
      <alignment horizontal="left" wrapText="1" indent="1" readingOrder="1"/>
    </xf>
    <xf numFmtId="164" fontId="4" fillId="0" borderId="10" xfId="0" applyNumberFormat="1" applyFont="1" applyFill="1" applyBorder="1" applyAlignment="1">
      <alignment horizontal="center" wrapText="1" readingOrder="1"/>
    </xf>
    <xf numFmtId="0" fontId="4" fillId="0" borderId="10" xfId="0" applyFont="1" applyFill="1" applyBorder="1" applyAlignment="1">
      <alignment horizontal="left" wrapText="1" indent="4" readingOrder="1"/>
    </xf>
    <xf numFmtId="164" fontId="5" fillId="0" borderId="0" xfId="60" applyNumberFormat="1" applyFont="1" applyFill="1" applyAlignment="1">
      <alignment horizontal="center" wrapText="1"/>
    </xf>
    <xf numFmtId="164" fontId="5" fillId="0" borderId="0" xfId="6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45.28125" style="1" customWidth="1"/>
    <col min="2" max="4" width="17.140625" style="1" customWidth="1"/>
    <col min="5" max="16384" width="9.140625" style="1" customWidth="1"/>
  </cols>
  <sheetData>
    <row r="1" spans="1:4" ht="61.5" customHeight="1" thickBot="1">
      <c r="A1" s="12" t="s">
        <v>8</v>
      </c>
      <c r="B1" s="12"/>
      <c r="C1" s="12"/>
      <c r="D1" s="12"/>
    </row>
    <row r="2" spans="1:4" ht="13.5" customHeight="1" thickTop="1">
      <c r="A2" s="2"/>
      <c r="B2" s="2"/>
      <c r="C2" s="2"/>
      <c r="D2" s="3" t="s">
        <v>10</v>
      </c>
    </row>
    <row r="3" spans="1:4" ht="15.75">
      <c r="A3" s="4" t="s">
        <v>0</v>
      </c>
      <c r="B3" s="4" t="s">
        <v>7</v>
      </c>
      <c r="C3" s="4" t="s">
        <v>12</v>
      </c>
      <c r="D3" s="4" t="s">
        <v>13</v>
      </c>
    </row>
    <row r="4" spans="1:4" ht="15.75">
      <c r="A4" s="5" t="s">
        <v>1</v>
      </c>
      <c r="B4" s="6">
        <f>B6+B7</f>
        <v>825214.2</v>
      </c>
      <c r="C4" s="6">
        <f>C6+C7</f>
        <v>755992.1</v>
      </c>
      <c r="D4" s="6">
        <f>D6+D7</f>
        <v>772888.6000000001</v>
      </c>
    </row>
    <row r="5" spans="1:4" ht="15.75">
      <c r="A5" s="7" t="s">
        <v>2</v>
      </c>
      <c r="B5" s="8"/>
      <c r="C5" s="8"/>
      <c r="D5" s="8"/>
    </row>
    <row r="6" spans="1:4" ht="15.75">
      <c r="A6" s="9" t="s">
        <v>3</v>
      </c>
      <c r="B6" s="8">
        <f>172705.6+97666.1</f>
        <v>270371.7</v>
      </c>
      <c r="C6" s="8">
        <f>178920.1+101184.5</f>
        <v>280104.6</v>
      </c>
      <c r="D6" s="8">
        <f>185361.2+104827.1</f>
        <v>290188.30000000005</v>
      </c>
    </row>
    <row r="7" spans="1:4" ht="15.75">
      <c r="A7" s="9" t="s">
        <v>4</v>
      </c>
      <c r="B7" s="8">
        <f>(138865.3+362727.4+49310.1+191)+(2575.5+2948.1+991.6)-2575.5-191</f>
        <v>554842.5</v>
      </c>
      <c r="C7" s="8">
        <f>(82320.4+376645.5+15930+191)+(2669.9+991.6)-2669.9-191</f>
        <v>475887.5</v>
      </c>
      <c r="D7" s="8">
        <f>(65261.4+399363.3+17084+191)+(2754.1+991.6)-2754.1-191</f>
        <v>482700.30000000005</v>
      </c>
    </row>
    <row r="8" spans="1:4" ht="15.75">
      <c r="A8" s="5" t="s">
        <v>5</v>
      </c>
      <c r="B8" s="6">
        <f>(714199.4+104181.3)-2575.5-191</f>
        <v>815614.2000000001</v>
      </c>
      <c r="C8" s="6">
        <f>(671807+104846)-2669.9-191</f>
        <v>773792.1</v>
      </c>
      <c r="D8" s="6">
        <f>(685760.9+108572.8)-2754.1-191</f>
        <v>791388.6000000001</v>
      </c>
    </row>
    <row r="9" spans="1:4" ht="15.75">
      <c r="A9" s="5" t="s">
        <v>6</v>
      </c>
      <c r="B9" s="6">
        <f>B4-B8</f>
        <v>9599.999999999884</v>
      </c>
      <c r="C9" s="6">
        <f>C4-C8</f>
        <v>-17800</v>
      </c>
      <c r="D9" s="6">
        <f>D4-D8</f>
        <v>-18500</v>
      </c>
    </row>
    <row r="11" spans="1:4" ht="50.25" customHeight="1" thickBot="1">
      <c r="A11" s="12" t="s">
        <v>9</v>
      </c>
      <c r="B11" s="12"/>
      <c r="C11" s="12"/>
      <c r="D11" s="12"/>
    </row>
    <row r="12" spans="1:4" ht="16.5" thickTop="1">
      <c r="A12" s="2"/>
      <c r="B12" s="2"/>
      <c r="C12" s="2"/>
      <c r="D12" s="3" t="s">
        <v>10</v>
      </c>
    </row>
    <row r="13" spans="1:4" ht="15.75">
      <c r="A13" s="4" t="s">
        <v>0</v>
      </c>
      <c r="B13" s="4" t="s">
        <v>7</v>
      </c>
      <c r="C13" s="4" t="s">
        <v>12</v>
      </c>
      <c r="D13" s="4" t="s">
        <v>13</v>
      </c>
    </row>
    <row r="14" spans="1:4" ht="15.75">
      <c r="A14" s="5" t="s">
        <v>1</v>
      </c>
      <c r="B14" s="6">
        <f>B16+B17</f>
        <v>723799.4</v>
      </c>
      <c r="C14" s="6">
        <f>C16+C17</f>
        <v>654007</v>
      </c>
      <c r="D14" s="6">
        <f>D16+D17</f>
        <v>667260.9</v>
      </c>
    </row>
    <row r="15" spans="1:4" ht="15.75">
      <c r="A15" s="7" t="s">
        <v>2</v>
      </c>
      <c r="B15" s="8"/>
      <c r="C15" s="8"/>
      <c r="D15" s="8"/>
    </row>
    <row r="16" spans="1:4" ht="16.5">
      <c r="A16" s="9" t="s">
        <v>3</v>
      </c>
      <c r="B16" s="10">
        <f>172705.6</f>
        <v>172705.6</v>
      </c>
      <c r="C16" s="10">
        <f>178920.1</f>
        <v>178920.1</v>
      </c>
      <c r="D16" s="11">
        <f>185361.2</f>
        <v>185361.2</v>
      </c>
    </row>
    <row r="17" spans="1:4" ht="15.75">
      <c r="A17" s="9" t="s">
        <v>4</v>
      </c>
      <c r="B17" s="8">
        <f>138865.3+362727.4+49310.1+191</f>
        <v>551093.8</v>
      </c>
      <c r="C17" s="8">
        <f>82320.4+376645.5+15930+191</f>
        <v>475086.9</v>
      </c>
      <c r="D17" s="8">
        <f>65261.4+399363.3+17084+191</f>
        <v>481899.7</v>
      </c>
    </row>
    <row r="18" spans="1:4" ht="15.75">
      <c r="A18" s="5" t="s">
        <v>5</v>
      </c>
      <c r="B18" s="6">
        <f>714199.4</f>
        <v>714199.4</v>
      </c>
      <c r="C18" s="6">
        <f>671807</f>
        <v>671807</v>
      </c>
      <c r="D18" s="6">
        <f>685760.9</f>
        <v>685760.9</v>
      </c>
    </row>
    <row r="19" spans="1:4" ht="15.75">
      <c r="A19" s="5" t="s">
        <v>6</v>
      </c>
      <c r="B19" s="6">
        <f>B14-B18</f>
        <v>9600</v>
      </c>
      <c r="C19" s="6">
        <f>C14-C18</f>
        <v>-17800</v>
      </c>
      <c r="D19" s="6">
        <f>D14-D18</f>
        <v>-18500</v>
      </c>
    </row>
    <row r="21" spans="1:4" ht="66" customHeight="1" thickBot="1">
      <c r="A21" s="12" t="s">
        <v>11</v>
      </c>
      <c r="B21" s="12"/>
      <c r="C21" s="12"/>
      <c r="D21" s="12"/>
    </row>
    <row r="22" spans="1:4" ht="16.5" thickTop="1">
      <c r="A22" s="2"/>
      <c r="B22" s="2"/>
      <c r="C22" s="2"/>
      <c r="D22" s="3" t="s">
        <v>10</v>
      </c>
    </row>
    <row r="23" spans="1:4" ht="15.75">
      <c r="A23" s="4" t="s">
        <v>0</v>
      </c>
      <c r="B23" s="4" t="s">
        <v>7</v>
      </c>
      <c r="C23" s="4" t="s">
        <v>12</v>
      </c>
      <c r="D23" s="4" t="s">
        <v>13</v>
      </c>
    </row>
    <row r="24" spans="1:4" ht="15.75">
      <c r="A24" s="5" t="s">
        <v>1</v>
      </c>
      <c r="B24" s="6">
        <f>B26+B27</f>
        <v>104181.3</v>
      </c>
      <c r="C24" s="6">
        <f>C26+C27</f>
        <v>104846</v>
      </c>
      <c r="D24" s="6">
        <f>D26+D27</f>
        <v>108572.8</v>
      </c>
    </row>
    <row r="25" spans="1:4" ht="15.75">
      <c r="A25" s="7" t="s">
        <v>2</v>
      </c>
      <c r="B25" s="8"/>
      <c r="C25" s="8"/>
      <c r="D25" s="8"/>
    </row>
    <row r="26" spans="1:4" ht="15.75">
      <c r="A26" s="9" t="s">
        <v>3</v>
      </c>
      <c r="B26" s="8">
        <f>97666.1</f>
        <v>97666.1</v>
      </c>
      <c r="C26" s="8">
        <f>101184.5</f>
        <v>101184.5</v>
      </c>
      <c r="D26" s="8">
        <f>104827.1</f>
        <v>104827.1</v>
      </c>
    </row>
    <row r="27" spans="1:4" ht="15.75">
      <c r="A27" s="9" t="s">
        <v>4</v>
      </c>
      <c r="B27" s="8">
        <f>2575.5+2948.1+991.6</f>
        <v>6515.200000000001</v>
      </c>
      <c r="C27" s="8">
        <f>2669.9+991.6</f>
        <v>3661.5</v>
      </c>
      <c r="D27" s="8">
        <f>2754.1+991.6</f>
        <v>3745.7</v>
      </c>
    </row>
    <row r="28" spans="1:4" ht="15.75">
      <c r="A28" s="5" t="s">
        <v>5</v>
      </c>
      <c r="B28" s="6">
        <f>104181.3</f>
        <v>104181.3</v>
      </c>
      <c r="C28" s="6">
        <f>104846</f>
        <v>104846</v>
      </c>
      <c r="D28" s="6">
        <f>108572.8</f>
        <v>108572.8</v>
      </c>
    </row>
    <row r="29" spans="1:4" ht="15.75">
      <c r="A29" s="5" t="s">
        <v>6</v>
      </c>
      <c r="B29" s="6">
        <f>B24-B28</f>
        <v>0</v>
      </c>
      <c r="C29" s="6">
        <f>C24-C28</f>
        <v>0</v>
      </c>
      <c r="D29" s="6">
        <f>D24-D28</f>
        <v>0</v>
      </c>
    </row>
  </sheetData>
  <sheetProtection/>
  <mergeCells count="3">
    <mergeCell ref="A1:D1"/>
    <mergeCell ref="A11:D11"/>
    <mergeCell ref="A21:D2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Сухарева Татьяна Александровна</dc:creator>
  <cp:keywords/>
  <dc:description/>
  <cp:lastModifiedBy>User</cp:lastModifiedBy>
  <cp:lastPrinted>2018-11-08T11:47:53Z</cp:lastPrinted>
  <dcterms:created xsi:type="dcterms:W3CDTF">2015-12-15T07:22:08Z</dcterms:created>
  <dcterms:modified xsi:type="dcterms:W3CDTF">2018-11-08T11:48:03Z</dcterms:modified>
  <cp:category/>
  <cp:version/>
  <cp:contentType/>
  <cp:contentStatus/>
</cp:coreProperties>
</file>