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8 Дотация и Иные МБТ 23-25" sheetId="1" r:id="rId1"/>
  </sheets>
  <definedNames>
    <definedName name="_xlnm.Print_Area" localSheetId="0">'Прил8 Дотация и Иные МБТ 23-25'!$A$1:$D$38</definedName>
  </definedNames>
  <calcPr calcId="124519"/>
</workbook>
</file>

<file path=xl/calcChain.xml><?xml version="1.0" encoding="utf-8"?>
<calcChain xmlns="http://schemas.openxmlformats.org/spreadsheetml/2006/main">
  <c r="D20" i="1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B38"/>
  <c r="D38"/>
  <c r="C38"/>
  <c r="D21" l="1"/>
  <c r="C21"/>
  <c r="B21" l="1"/>
</calcChain>
</file>

<file path=xl/sharedStrings.xml><?xml version="1.0" encoding="utf-8"?>
<sst xmlns="http://schemas.openxmlformats.org/spreadsheetml/2006/main" count="34" uniqueCount="21">
  <si>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</si>
  <si>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</si>
  <si>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</si>
  <si>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</si>
  <si>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</si>
  <si>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</si>
  <si>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</si>
  <si>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</si>
  <si>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</si>
  <si>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</si>
  <si>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</si>
  <si>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</si>
  <si>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Таблица № 2</t>
  </si>
  <si>
    <t>Таблица № 1</t>
  </si>
  <si>
    <t>2023 год</t>
  </si>
  <si>
    <t>2024 год</t>
  </si>
  <si>
    <t xml:space="preserve"> Приложение № 8 к решению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</si>
  <si>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2023 год и на плановый период 2024 и 2025 годов  в части, образованной  за счет субвенции на исполнение государственных полномочий по расчету и предоставлению дотаций поселениям </t>
  </si>
  <si>
    <t>2025 год</t>
  </si>
  <si>
    <t xml:space="preserve">Распределение 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на 2023 год и на плановый период 2024 и 2025 годов </t>
  </si>
  <si>
    <t xml:space="preserve">от  15 декабря 2022 года  № 107-570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</si>
</sst>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49" fontId="1" fillId="0" borderId="0" xfId="0" applyNumberFormat="1" applyFont="1" applyFill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164" fontId="3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8"/>
  <sheetViews>
    <sheetView tabSelected="1" view="pageBreakPreview" topLeftCell="A16" zoomScaleSheetLayoutView="100" workbookViewId="0">
      <selection activeCell="B6" sqref="B6"/>
    </sheetView>
  </sheetViews>
  <sheetFormatPr defaultColWidth="9.109375" defaultRowHeight="18"/>
  <cols>
    <col min="1" max="1" width="64.5546875" style="1" customWidth="1"/>
    <col min="2" max="2" width="21.33203125" style="1" customWidth="1"/>
    <col min="3" max="3" width="19" style="1" customWidth="1"/>
    <col min="4" max="4" width="18.109375" style="1" customWidth="1"/>
    <col min="5" max="16384" width="9.109375" style="1"/>
  </cols>
  <sheetData>
    <row r="1" spans="1:4">
      <c r="B1" s="22" t="s">
        <v>16</v>
      </c>
    </row>
    <row r="2" spans="1:4">
      <c r="B2" s="2" t="s">
        <v>8</v>
      </c>
    </row>
    <row r="3" spans="1:4">
      <c r="B3" s="2" t="s">
        <v>9</v>
      </c>
    </row>
    <row r="4" spans="1:4">
      <c r="B4" s="2" t="s">
        <v>20</v>
      </c>
    </row>
    <row r="5" spans="1:4">
      <c r="B5" s="2"/>
    </row>
    <row r="7" spans="1:4">
      <c r="B7" s="3"/>
      <c r="D7" s="4" t="s">
        <v>13</v>
      </c>
    </row>
    <row r="9" spans="1:4" ht="99" customHeight="1">
      <c r="A9" s="23" t="s">
        <v>17</v>
      </c>
      <c r="B9" s="23"/>
      <c r="C9" s="23"/>
      <c r="D9" s="23"/>
    </row>
    <row r="10" spans="1:4">
      <c r="A10" s="5"/>
      <c r="B10" s="5"/>
    </row>
    <row r="11" spans="1:4">
      <c r="D11" s="6" t="s">
        <v>7</v>
      </c>
    </row>
    <row r="12" spans="1:4" s="4" customFormat="1" ht="17.399999999999999">
      <c r="A12" s="7" t="s">
        <v>10</v>
      </c>
      <c r="B12" s="7" t="s">
        <v>14</v>
      </c>
      <c r="C12" s="8" t="s">
        <v>15</v>
      </c>
      <c r="D12" s="8" t="s">
        <v>18</v>
      </c>
    </row>
    <row r="13" spans="1:4" s="4" customFormat="1" ht="17.399999999999999">
      <c r="A13" s="7">
        <v>1</v>
      </c>
      <c r="B13" s="7">
        <v>2</v>
      </c>
      <c r="C13" s="8">
        <v>3</v>
      </c>
      <c r="D13" s="8">
        <v>4</v>
      </c>
    </row>
    <row r="14" spans="1:4">
      <c r="A14" s="9" t="s">
        <v>0</v>
      </c>
      <c r="B14" s="10">
        <f>2188.7</f>
        <v>2188.6999999999998</v>
      </c>
      <c r="C14" s="11">
        <f>2292</f>
        <v>2292</v>
      </c>
      <c r="D14" s="11">
        <f>2427.9</f>
        <v>2427.9</v>
      </c>
    </row>
    <row r="15" spans="1:4">
      <c r="A15" s="9" t="s">
        <v>1</v>
      </c>
      <c r="B15" s="10">
        <f>128.7</f>
        <v>128.69999999999999</v>
      </c>
      <c r="C15" s="11">
        <f>134.8</f>
        <v>134.80000000000001</v>
      </c>
      <c r="D15" s="11">
        <f>142.8</f>
        <v>142.80000000000001</v>
      </c>
    </row>
    <row r="16" spans="1:4">
      <c r="A16" s="9" t="s">
        <v>2</v>
      </c>
      <c r="B16" s="10">
        <f>119.8</f>
        <v>119.8</v>
      </c>
      <c r="C16" s="11">
        <f>125.4</f>
        <v>125.4</v>
      </c>
      <c r="D16" s="11">
        <f>132.9</f>
        <v>132.9</v>
      </c>
    </row>
    <row r="17" spans="1:4">
      <c r="A17" s="9" t="s">
        <v>3</v>
      </c>
      <c r="B17" s="10">
        <f>110.8</f>
        <v>110.8</v>
      </c>
      <c r="C17" s="11">
        <f>116</f>
        <v>116</v>
      </c>
      <c r="D17" s="11">
        <f>122.9</f>
        <v>122.9</v>
      </c>
    </row>
    <row r="18" spans="1:4">
      <c r="A18" s="9" t="s">
        <v>4</v>
      </c>
      <c r="B18" s="10">
        <f>149.7</f>
        <v>149.69999999999999</v>
      </c>
      <c r="C18" s="11">
        <f>156.8</f>
        <v>156.80000000000001</v>
      </c>
      <c r="D18" s="11">
        <f>166.1</f>
        <v>166.1</v>
      </c>
    </row>
    <row r="19" spans="1:4">
      <c r="A19" s="9" t="s">
        <v>5</v>
      </c>
      <c r="B19" s="10">
        <f>158.7</f>
        <v>158.69999999999999</v>
      </c>
      <c r="C19" s="11">
        <f>166.2</f>
        <v>166.2</v>
      </c>
      <c r="D19" s="11">
        <f>176</f>
        <v>176</v>
      </c>
    </row>
    <row r="20" spans="1:4">
      <c r="A20" s="9" t="s">
        <v>6</v>
      </c>
      <c r="B20" s="10">
        <f>137.7</f>
        <v>137.69999999999999</v>
      </c>
      <c r="C20" s="11">
        <f>144.2</f>
        <v>144.19999999999999</v>
      </c>
      <c r="D20" s="11">
        <f>152.8</f>
        <v>152.80000000000001</v>
      </c>
    </row>
    <row r="21" spans="1:4" s="4" customFormat="1" ht="17.399999999999999">
      <c r="A21" s="12" t="s">
        <v>11</v>
      </c>
      <c r="B21" s="13">
        <f>B14+B15+B16+B17+B18+B19+B20</f>
        <v>2994.0999999999995</v>
      </c>
      <c r="C21" s="13">
        <f t="shared" ref="C21:D21" si="0">C14+C15+C16+C17+C18+C19+C20</f>
        <v>3135.4</v>
      </c>
      <c r="D21" s="13">
        <f t="shared" si="0"/>
        <v>3321.4000000000005</v>
      </c>
    </row>
    <row r="22" spans="1:4">
      <c r="A22" s="14"/>
      <c r="B22" s="14"/>
      <c r="C22" s="14"/>
      <c r="D22" s="14"/>
    </row>
    <row r="23" spans="1:4" hidden="1"/>
    <row r="24" spans="1:4" hidden="1">
      <c r="D24" s="4" t="s">
        <v>12</v>
      </c>
    </row>
    <row r="25" spans="1:4" hidden="1"/>
    <row r="26" spans="1:4" ht="91.5" hidden="1" customHeight="1">
      <c r="A26" s="23" t="s">
        <v>19</v>
      </c>
      <c r="B26" s="23"/>
      <c r="C26" s="23"/>
      <c r="D26" s="23"/>
    </row>
    <row r="27" spans="1:4" hidden="1">
      <c r="A27" s="5"/>
      <c r="B27" s="5"/>
    </row>
    <row r="28" spans="1:4" hidden="1">
      <c r="D28" s="6" t="s">
        <v>7</v>
      </c>
    </row>
    <row r="29" spans="1:4" hidden="1">
      <c r="A29" s="7" t="s">
        <v>10</v>
      </c>
      <c r="B29" s="7" t="s">
        <v>14</v>
      </c>
      <c r="C29" s="8" t="s">
        <v>15</v>
      </c>
      <c r="D29" s="8" t="s">
        <v>18</v>
      </c>
    </row>
    <row r="30" spans="1:4" hidden="1">
      <c r="A30" s="7">
        <v>1</v>
      </c>
      <c r="B30" s="7">
        <v>2</v>
      </c>
      <c r="C30" s="8">
        <v>3</v>
      </c>
      <c r="D30" s="8">
        <v>4</v>
      </c>
    </row>
    <row r="31" spans="1:4" hidden="1">
      <c r="A31" s="16" t="s">
        <v>0</v>
      </c>
      <c r="B31" s="17"/>
      <c r="C31" s="11"/>
      <c r="D31" s="11"/>
    </row>
    <row r="32" spans="1:4" hidden="1">
      <c r="A32" s="18" t="s">
        <v>1</v>
      </c>
      <c r="B32" s="19"/>
      <c r="C32" s="11"/>
      <c r="D32" s="11"/>
    </row>
    <row r="33" spans="1:4" hidden="1">
      <c r="A33" s="18" t="s">
        <v>2</v>
      </c>
      <c r="B33" s="19"/>
      <c r="C33" s="11"/>
      <c r="D33" s="11"/>
    </row>
    <row r="34" spans="1:4" hidden="1">
      <c r="A34" s="18" t="s">
        <v>3</v>
      </c>
      <c r="B34" s="19"/>
      <c r="C34" s="11"/>
      <c r="D34" s="11"/>
    </row>
    <row r="35" spans="1:4" hidden="1">
      <c r="A35" s="18" t="s">
        <v>4</v>
      </c>
      <c r="B35" s="19"/>
      <c r="C35" s="11"/>
      <c r="D35" s="11"/>
    </row>
    <row r="36" spans="1:4" hidden="1">
      <c r="A36" s="18" t="s">
        <v>5</v>
      </c>
      <c r="B36" s="19"/>
      <c r="C36" s="11"/>
      <c r="D36" s="11"/>
    </row>
    <row r="37" spans="1:4" hidden="1">
      <c r="A37" s="18" t="s">
        <v>6</v>
      </c>
      <c r="B37" s="19"/>
      <c r="C37" s="11"/>
      <c r="D37" s="11"/>
    </row>
    <row r="38" spans="1:4" hidden="1">
      <c r="A38" s="20" t="s">
        <v>11</v>
      </c>
      <c r="B38" s="21">
        <f>B31+B32+B33+B34+B35+B36+B37</f>
        <v>0</v>
      </c>
      <c r="C38" s="15">
        <f t="shared" ref="C38:D38" si="1">C31+C32+C33+C34+C35+C36+C37</f>
        <v>0</v>
      </c>
      <c r="D38" s="15">
        <f t="shared" si="1"/>
        <v>0</v>
      </c>
    </row>
  </sheetData>
  <mergeCells count="2">
    <mergeCell ref="A9:D9"/>
    <mergeCell ref="A26:D26"/>
  </mergeCells>
  <pageMargins left="0.9055118110236221" right="0.35433070866141736" top="0.74803149606299213" bottom="0.35433070866141736" header="0.31496062992125984" footer="0.31496062992125984"/>
  <pageSetup paperSize="9" scale="72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 Дотация и Иные МБТ 23-25</vt:lpstr>
      <vt:lpstr>'Прил8 Дотация и Иные МБТ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2022-12-20T11:26:00Z</dcterms:modified>
</cp:coreProperties>
</file>