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4 к пояснит РМР 23-25" sheetId="2" r:id="rId1"/>
  </sheets>
  <definedNames>
    <definedName name="_xlnm.Print_Area" localSheetId="0">'Табл4 к пояснит РМР 23-25'!$A$1:$S$21</definedName>
  </definedNames>
  <calcPr calcId="124519"/>
</workbook>
</file>

<file path=xl/calcChain.xml><?xml version="1.0" encoding="utf-8"?>
<calcChain xmlns="http://schemas.openxmlformats.org/spreadsheetml/2006/main">
  <c r="M11" i="2"/>
  <c r="P11"/>
  <c r="S11"/>
  <c r="K11"/>
  <c r="O11"/>
  <c r="R11"/>
  <c r="I11"/>
  <c r="N11"/>
  <c r="Q11"/>
  <c r="E20"/>
  <c r="F20"/>
  <c r="G20"/>
  <c r="H20"/>
  <c r="D20"/>
  <c r="C20"/>
  <c r="L20" l="1"/>
  <c r="P19" l="1"/>
  <c r="S19"/>
  <c r="J20"/>
  <c r="O19"/>
  <c r="R19"/>
  <c r="N19"/>
  <c r="Q19"/>
  <c r="S7" l="1"/>
  <c r="S8"/>
  <c r="S9"/>
  <c r="S10"/>
  <c r="S12"/>
  <c r="S13"/>
  <c r="S14"/>
  <c r="S15"/>
  <c r="S16"/>
  <c r="S17"/>
  <c r="S18"/>
  <c r="S6"/>
  <c r="R7"/>
  <c r="R8"/>
  <c r="R9"/>
  <c r="R10"/>
  <c r="R12"/>
  <c r="R13"/>
  <c r="R14"/>
  <c r="R15"/>
  <c r="R16"/>
  <c r="R17"/>
  <c r="R18"/>
  <c r="R6"/>
  <c r="Q7"/>
  <c r="Q8"/>
  <c r="Q9"/>
  <c r="Q10"/>
  <c r="Q12"/>
  <c r="Q13"/>
  <c r="Q14"/>
  <c r="Q15"/>
  <c r="Q16"/>
  <c r="Q17"/>
  <c r="Q18"/>
  <c r="Q6"/>
  <c r="P7"/>
  <c r="P8"/>
  <c r="P9"/>
  <c r="P10"/>
  <c r="P12"/>
  <c r="P13"/>
  <c r="P14"/>
  <c r="P15"/>
  <c r="P16"/>
  <c r="P17"/>
  <c r="P18"/>
  <c r="P6"/>
  <c r="O7"/>
  <c r="O8"/>
  <c r="O9"/>
  <c r="O10"/>
  <c r="O12"/>
  <c r="O13"/>
  <c r="O14"/>
  <c r="O15"/>
  <c r="O16"/>
  <c r="O17"/>
  <c r="O18"/>
  <c r="O6"/>
  <c r="N7"/>
  <c r="N8"/>
  <c r="N9"/>
  <c r="N10"/>
  <c r="N12"/>
  <c r="N13"/>
  <c r="N14"/>
  <c r="N15"/>
  <c r="N16"/>
  <c r="N17"/>
  <c r="N18"/>
  <c r="N6"/>
  <c r="M7"/>
  <c r="M8"/>
  <c r="M9"/>
  <c r="M10"/>
  <c r="M12"/>
  <c r="M13"/>
  <c r="M14"/>
  <c r="M15"/>
  <c r="M16"/>
  <c r="M17"/>
  <c r="M18"/>
  <c r="M6"/>
  <c r="K7"/>
  <c r="K8"/>
  <c r="K9"/>
  <c r="K10"/>
  <c r="K12"/>
  <c r="K13"/>
  <c r="K14"/>
  <c r="K15"/>
  <c r="K16"/>
  <c r="K17"/>
  <c r="K18"/>
  <c r="K6"/>
  <c r="M20"/>
  <c r="K20"/>
  <c r="I7"/>
  <c r="I8"/>
  <c r="I9"/>
  <c r="I10"/>
  <c r="I12"/>
  <c r="I13"/>
  <c r="I14"/>
  <c r="I15"/>
  <c r="I16"/>
  <c r="I17"/>
  <c r="I18"/>
  <c r="I6"/>
  <c r="Q21"/>
  <c r="Q20"/>
  <c r="S20" l="1"/>
  <c r="P20"/>
  <c r="O20"/>
  <c r="N20"/>
  <c r="R20"/>
  <c r="I20"/>
</calcChain>
</file>

<file path=xl/sharedStrings.xml><?xml version="1.0" encoding="utf-8"?>
<sst xmlns="http://schemas.openxmlformats.org/spreadsheetml/2006/main" count="49" uniqueCount="49">
  <si>
    <t>Код</t>
  </si>
  <si>
    <t>Разделы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</si>
  <si>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</si>
  <si>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</si>
  <si>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</si>
  <si>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</si>
  <si>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</si>
  <si>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</si>
  <si>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</si>
  <si>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</si>
  <si>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</si>
  <si>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</si>
  <si>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</si>
  <si>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МЕЖБЮДЖЕТНЫЕ ТРАНСФЕРТЫ </t>
  </si>
  <si>
    <t>ИТОГО РАСХОДОВ</t>
  </si>
  <si>
    <t>РЕЗУЛЬТАТ ИСПОЛНЕНИЯ (ПРОФИЦИТ+, Дефицит-)</t>
  </si>
  <si>
    <t>Х</t>
  </si>
  <si>
    <t>0100</t>
  </si>
  <si>
    <t>0200</t>
  </si>
  <si>
    <t>0300</t>
  </si>
  <si>
    <t>0400</t>
  </si>
  <si>
    <t>0500</t>
  </si>
  <si>
    <t>0700</t>
  </si>
  <si>
    <t>0800</t>
  </si>
  <si>
    <t>"УСЛОВНЫЕ" РАСХОДЫ</t>
  </si>
  <si>
    <t xml:space="preserve">Удельный вес в
общей сумме
расходов, на 2023 год, %
</t>
  </si>
  <si>
    <t xml:space="preserve">Отклонение 2023 года от 2022 год, тыс. рублей
</t>
  </si>
  <si>
    <t>Динамика  2023 года к 2022 году,  %</t>
  </si>
  <si>
    <t>Общий объём, структура расходов районного бюджета представлены в таблице 6:</t>
  </si>
  <si>
    <t>Таблица 6</t>
  </si>
  <si>
    <t>2020 год Отчёт</t>
  </si>
  <si>
    <t>Динамика  2024 года к 2023 году,  %</t>
  </si>
  <si>
    <t xml:space="preserve">Отклонение 2024 года от 2023 год, тыс. рублей
</t>
  </si>
  <si>
    <t>Прогноз бюджета  на 2024 год, тыс. рублей</t>
  </si>
  <si>
    <t xml:space="preserve">Удельный вес в
общей сумме
расходов, на 2024 год, %
</t>
  </si>
  <si>
    <t>Бюджет  на 2023 год,         тыс. рублей</t>
  </si>
  <si>
    <t>Бюджет  на 2024 год,         тыс. рублей</t>
  </si>
  <si>
    <t>2021 год Отчёт</t>
  </si>
  <si>
    <t>Бюджетные проектировки на 2022 год, тыс. рублей</t>
  </si>
  <si>
    <t>Уточненный бюджет на 01.10.2022 года, тыс. рублей</t>
  </si>
  <si>
    <t>Исполнение на 01.10.2022 года, тыс. рублей</t>
  </si>
  <si>
    <t>Проект бюджета  на 2023 год, тыс. рублей</t>
  </si>
  <si>
    <t>Прогноз бюджета  на 2025 год, тыс. рублей</t>
  </si>
  <si>
    <t xml:space="preserve">Удельный вес в
общей сумме
расходов, на 2025 год, %
</t>
  </si>
  <si>
    <t>Динамика  2025 года к 2024 году,  %</t>
  </si>
  <si>
    <t xml:space="preserve">Отклонение 2025 года от 2024 год, тыс. рублей
</t>
  </si>
  <si>
    <t>Бюджет  на 2025 год,         тыс. рублей</t>
  </si>
  <si>
    <t>0600</t>
  </si>
  <si>
    <t>Охрана окружающей среды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</si>
</sst>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b/>
      <sz val="12"/>
      <color theme="6" tint="-0.499984740745262"/>
      <name val="Times New Roman"/>
      <family val="1"/>
      <charset val="204"/>
    </font>
    <font>
      <sz val="12"/>
      <color theme="6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2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/>
    <xf numFmtId="2" fontId="14" fillId="0" borderId="10" xfId="0" applyNumberFormat="1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center" wrapText="1"/>
    </xf>
    <xf numFmtId="2" fontId="15" fillId="0" borderId="0" xfId="0" applyNumberFormat="1" applyFont="1" applyFill="1"/>
    <xf numFmtId="164" fontId="15" fillId="0" borderId="10" xfId="0" applyNumberFormat="1" applyFont="1" applyFill="1" applyBorder="1" applyAlignment="1">
      <alignment horizontal="center"/>
    </xf>
    <xf numFmtId="164" fontId="15" fillId="0" borderId="3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2" fontId="4" fillId="0" borderId="0" xfId="0" applyNumberFormat="1" applyFont="1" applyFill="1"/>
    <xf numFmtId="2" fontId="9" fillId="0" borderId="0" xfId="0" applyNumberFormat="1" applyFont="1" applyFill="1"/>
    <xf numFmtId="2" fontId="11" fillId="0" borderId="0" xfId="0" applyNumberFormat="1" applyFont="1" applyFill="1"/>
    <xf numFmtId="2" fontId="7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left" wrapText="1"/>
    </xf>
    <xf numFmtId="165" fontId="8" fillId="0" borderId="2" xfId="0" applyNumberFormat="1" applyFont="1" applyFill="1" applyBorder="1" applyAlignment="1">
      <alignment horizontal="left" wrapText="1"/>
    </xf>
    <xf numFmtId="164" fontId="8" fillId="0" borderId="9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left" wrapText="1"/>
    </xf>
    <xf numFmtId="165" fontId="7" fillId="0" borderId="2" xfId="0" applyNumberFormat="1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1"/>
  <sheetViews>
    <sheetView tabSelected="1" view="pageBreakPreview" zoomScaleSheetLayoutView="100" workbookViewId="0">
      <selection activeCell="E11" sqref="E11:E12"/>
    </sheetView>
  </sheetViews>
  <sheetFormatPr defaultRowHeight="15"/>
  <cols>
    <col min="1" max="1" width="8.42578125" style="1" customWidth="1"/>
    <col min="2" max="2" width="19.42578125" style="1" customWidth="1"/>
    <col min="3" max="3" width="10.28515625" style="1" customWidth="1"/>
    <col min="4" max="4" width="9.85546875" style="24" customWidth="1"/>
    <col min="5" max="5" width="10.5703125" style="1" customWidth="1"/>
    <col min="6" max="7" width="11.140625" style="24" customWidth="1"/>
    <col min="8" max="8" width="10.42578125" style="25" customWidth="1"/>
    <col min="9" max="9" width="8.140625" style="25" customWidth="1"/>
    <col min="10" max="10" width="12.28515625" style="25" customWidth="1"/>
    <col min="11" max="11" width="8.85546875" style="25" customWidth="1"/>
    <col min="12" max="12" width="10.7109375" style="25" customWidth="1"/>
    <col min="13" max="13" width="9" style="25" customWidth="1"/>
    <col min="14" max="14" width="11.5703125" style="25" customWidth="1"/>
    <col min="15" max="15" width="9.5703125" style="25" customWidth="1"/>
    <col min="16" max="16" width="8.85546875" style="25" customWidth="1"/>
    <col min="17" max="17" width="11.28515625" style="25" customWidth="1"/>
    <col min="18" max="18" width="12.85546875" style="25" customWidth="1"/>
    <col min="19" max="19" width="10.85546875" style="25" customWidth="1"/>
    <col min="20" max="20" width="11.5703125" style="15" customWidth="1"/>
    <col min="21" max="21" width="11.42578125" style="15" customWidth="1"/>
    <col min="22" max="22" width="10.5703125" style="15" customWidth="1"/>
    <col min="23" max="16384" width="9.140625" style="1"/>
  </cols>
  <sheetData>
    <row r="1" spans="1:22">
      <c r="P1" s="26" t="s">
        <v>29</v>
      </c>
    </row>
    <row r="2" spans="1:22" ht="15.75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7"/>
    </row>
    <row r="3" spans="1:22" ht="16.5" thickBot="1">
      <c r="A3" s="14"/>
      <c r="B3" s="14"/>
      <c r="C3" s="14"/>
      <c r="D3" s="28"/>
      <c r="E3" s="14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2" s="2" customFormat="1" ht="165" customHeight="1" thickBot="1">
      <c r="A4" s="12" t="s">
        <v>0</v>
      </c>
      <c r="B4" s="8" t="s">
        <v>1</v>
      </c>
      <c r="C4" s="29" t="s">
        <v>30</v>
      </c>
      <c r="D4" s="29" t="s">
        <v>37</v>
      </c>
      <c r="E4" s="8" t="s">
        <v>38</v>
      </c>
      <c r="F4" s="29" t="s">
        <v>39</v>
      </c>
      <c r="G4" s="29" t="s">
        <v>40</v>
      </c>
      <c r="H4" s="29" t="s">
        <v>41</v>
      </c>
      <c r="I4" s="29" t="s">
        <v>25</v>
      </c>
      <c r="J4" s="29" t="s">
        <v>33</v>
      </c>
      <c r="K4" s="29" t="s">
        <v>34</v>
      </c>
      <c r="L4" s="29" t="s">
        <v>42</v>
      </c>
      <c r="M4" s="29" t="s">
        <v>43</v>
      </c>
      <c r="N4" s="29" t="s">
        <v>27</v>
      </c>
      <c r="O4" s="29" t="s">
        <v>31</v>
      </c>
      <c r="P4" s="29" t="s">
        <v>44</v>
      </c>
      <c r="Q4" s="30" t="s">
        <v>26</v>
      </c>
      <c r="R4" s="31" t="s">
        <v>32</v>
      </c>
      <c r="S4" s="31" t="s">
        <v>45</v>
      </c>
      <c r="T4" s="16" t="s">
        <v>35</v>
      </c>
      <c r="U4" s="17" t="s">
        <v>36</v>
      </c>
      <c r="V4" s="17" t="s">
        <v>46</v>
      </c>
    </row>
    <row r="5" spans="1:22" s="3" customFormat="1" ht="15.75">
      <c r="A5" s="7">
        <v>1</v>
      </c>
      <c r="B5" s="7">
        <v>2</v>
      </c>
      <c r="C5" s="7">
        <v>3</v>
      </c>
      <c r="D5" s="32">
        <v>4</v>
      </c>
      <c r="E5" s="7">
        <v>5</v>
      </c>
      <c r="F5" s="32">
        <v>6</v>
      </c>
      <c r="G5" s="32">
        <v>7</v>
      </c>
      <c r="H5" s="32">
        <v>9</v>
      </c>
      <c r="I5" s="32">
        <v>10</v>
      </c>
      <c r="J5" s="32">
        <v>11</v>
      </c>
      <c r="K5" s="32">
        <v>12</v>
      </c>
      <c r="L5" s="32">
        <v>13</v>
      </c>
      <c r="M5" s="32">
        <v>14</v>
      </c>
      <c r="N5" s="32">
        <v>15</v>
      </c>
      <c r="O5" s="32">
        <v>16</v>
      </c>
      <c r="P5" s="32">
        <v>17</v>
      </c>
      <c r="Q5" s="33">
        <v>18</v>
      </c>
      <c r="R5" s="34">
        <v>19</v>
      </c>
      <c r="S5" s="35">
        <v>20</v>
      </c>
      <c r="T5" s="18"/>
      <c r="U5" s="18"/>
      <c r="V5" s="18"/>
    </row>
    <row r="6" spans="1:22" s="2" customFormat="1" ht="48" thickBot="1">
      <c r="A6" s="4" t="s">
        <v>17</v>
      </c>
      <c r="B6" s="9" t="s">
        <v>2</v>
      </c>
      <c r="C6" s="36">
        <v>60430.5</v>
      </c>
      <c r="D6" s="36">
        <v>70053.600000000006</v>
      </c>
      <c r="E6" s="36">
        <v>65702.5</v>
      </c>
      <c r="F6" s="36">
        <v>64235.4</v>
      </c>
      <c r="G6" s="36">
        <v>45264.3</v>
      </c>
      <c r="H6" s="36">
        <v>73426.5</v>
      </c>
      <c r="I6" s="37">
        <f>H6/T6</f>
        <v>7.8517705822061176E-2</v>
      </c>
      <c r="J6" s="36">
        <v>70639.8</v>
      </c>
      <c r="K6" s="37">
        <f>J6/U6</f>
        <v>8.2261786299251391E-2</v>
      </c>
      <c r="L6" s="36">
        <v>72084.600000000006</v>
      </c>
      <c r="M6" s="37">
        <f>L6/V6</f>
        <v>8.2756620709900419E-2</v>
      </c>
      <c r="N6" s="37">
        <f t="shared" ref="N6:N20" si="0">H6/E6</f>
        <v>1.117560214603706</v>
      </c>
      <c r="O6" s="37">
        <f>J6/H6</f>
        <v>0.9620477620477621</v>
      </c>
      <c r="P6" s="37">
        <f>L6/J6</f>
        <v>1.0204530590403711</v>
      </c>
      <c r="Q6" s="38">
        <f t="shared" ref="Q6:Q20" si="1">H6-E6</f>
        <v>7724</v>
      </c>
      <c r="R6" s="39">
        <f>J6-H6</f>
        <v>-2786.6999999999971</v>
      </c>
      <c r="S6" s="40">
        <f>L6-J6</f>
        <v>1444.8000000000029</v>
      </c>
      <c r="T6" s="19">
        <v>935158.5</v>
      </c>
      <c r="U6" s="20">
        <v>858719.5</v>
      </c>
      <c r="V6" s="20">
        <v>871043.3</v>
      </c>
    </row>
    <row r="7" spans="1:22" s="2" customFormat="1" ht="32.25" hidden="1" thickBot="1">
      <c r="A7" s="4" t="s">
        <v>18</v>
      </c>
      <c r="B7" s="9" t="s">
        <v>3</v>
      </c>
      <c r="C7" s="36">
        <v>0</v>
      </c>
      <c r="D7" s="36">
        <v>0</v>
      </c>
      <c r="E7" s="36">
        <v>0</v>
      </c>
      <c r="F7" s="41">
        <v>0</v>
      </c>
      <c r="G7" s="41">
        <v>0</v>
      </c>
      <c r="H7" s="36">
        <v>0</v>
      </c>
      <c r="I7" s="37">
        <f t="shared" ref="I7:I20" si="2">H7/T7</f>
        <v>0</v>
      </c>
      <c r="J7" s="36">
        <v>0</v>
      </c>
      <c r="K7" s="37">
        <f t="shared" ref="K7:K20" si="3">J7/U7</f>
        <v>0</v>
      </c>
      <c r="L7" s="36">
        <v>0</v>
      </c>
      <c r="M7" s="37">
        <f t="shared" ref="M7:M20" si="4">L7/V7</f>
        <v>0</v>
      </c>
      <c r="N7" s="37" t="e">
        <f t="shared" si="0"/>
        <v>#DIV/0!</v>
      </c>
      <c r="O7" s="37" t="e">
        <f t="shared" ref="O7:O20" si="5">J7/H7</f>
        <v>#DIV/0!</v>
      </c>
      <c r="P7" s="37" t="e">
        <f t="shared" ref="P7:P20" si="6">L7/J7</f>
        <v>#DIV/0!</v>
      </c>
      <c r="Q7" s="38">
        <f t="shared" si="1"/>
        <v>0</v>
      </c>
      <c r="R7" s="39">
        <f t="shared" ref="R7:R20" si="7">J7-H7</f>
        <v>0</v>
      </c>
      <c r="S7" s="40">
        <f t="shared" ref="S7:S20" si="8">L7-J7</f>
        <v>0</v>
      </c>
      <c r="T7" s="19">
        <v>680092.4</v>
      </c>
      <c r="U7" s="20">
        <v>625407.19999999995</v>
      </c>
      <c r="V7" s="20">
        <v>642540.6</v>
      </c>
    </row>
    <row r="8" spans="1:22" s="2" customFormat="1" ht="48" thickBot="1">
      <c r="A8" s="4" t="s">
        <v>19</v>
      </c>
      <c r="B8" s="9" t="s">
        <v>4</v>
      </c>
      <c r="C8" s="36">
        <v>98.3</v>
      </c>
      <c r="D8" s="36">
        <v>56.8</v>
      </c>
      <c r="E8" s="36">
        <v>150</v>
      </c>
      <c r="F8" s="36">
        <v>150</v>
      </c>
      <c r="G8" s="36">
        <v>0</v>
      </c>
      <c r="H8" s="36">
        <v>150</v>
      </c>
      <c r="I8" s="37">
        <f t="shared" si="2"/>
        <v>1.6040061657997013E-4</v>
      </c>
      <c r="J8" s="36">
        <v>150</v>
      </c>
      <c r="K8" s="37">
        <f t="shared" si="3"/>
        <v>1.7467869310059921E-4</v>
      </c>
      <c r="L8" s="36">
        <v>150</v>
      </c>
      <c r="M8" s="37">
        <f t="shared" si="4"/>
        <v>1.7220728292152639E-4</v>
      </c>
      <c r="N8" s="37">
        <f t="shared" si="0"/>
        <v>1</v>
      </c>
      <c r="O8" s="37">
        <f t="shared" si="5"/>
        <v>1</v>
      </c>
      <c r="P8" s="37">
        <f t="shared" si="6"/>
        <v>1</v>
      </c>
      <c r="Q8" s="38">
        <f t="shared" si="1"/>
        <v>0</v>
      </c>
      <c r="R8" s="39">
        <f t="shared" si="7"/>
        <v>0</v>
      </c>
      <c r="S8" s="40">
        <f t="shared" si="8"/>
        <v>0</v>
      </c>
      <c r="T8" s="19">
        <v>935158.5</v>
      </c>
      <c r="U8" s="20">
        <v>858719.5</v>
      </c>
      <c r="V8" s="20">
        <v>871043.3</v>
      </c>
    </row>
    <row r="9" spans="1:22" s="2" customFormat="1" ht="32.25" thickBot="1">
      <c r="A9" s="4" t="s">
        <v>20</v>
      </c>
      <c r="B9" s="9" t="s">
        <v>5</v>
      </c>
      <c r="C9" s="36">
        <v>156531.1</v>
      </c>
      <c r="D9" s="36">
        <v>57700.6</v>
      </c>
      <c r="E9" s="36">
        <v>43410.400000000001</v>
      </c>
      <c r="F9" s="36">
        <v>70419.5</v>
      </c>
      <c r="G9" s="36">
        <v>37253.800000000003</v>
      </c>
      <c r="H9" s="36">
        <v>66053.899999999994</v>
      </c>
      <c r="I9" s="37">
        <f t="shared" si="2"/>
        <v>7.0633908583411259E-2</v>
      </c>
      <c r="J9" s="36">
        <v>51170.9</v>
      </c>
      <c r="K9" s="37">
        <f t="shared" si="3"/>
        <v>5.9589772911876344E-2</v>
      </c>
      <c r="L9" s="36">
        <v>39744.9</v>
      </c>
      <c r="M9" s="37">
        <f t="shared" si="4"/>
        <v>4.5629074926585161E-2</v>
      </c>
      <c r="N9" s="37">
        <f t="shared" si="0"/>
        <v>1.5216146361240623</v>
      </c>
      <c r="O9" s="37">
        <f t="shared" si="5"/>
        <v>0.77468400806008431</v>
      </c>
      <c r="P9" s="37">
        <f t="shared" si="6"/>
        <v>0.77670902798270114</v>
      </c>
      <c r="Q9" s="38">
        <f t="shared" si="1"/>
        <v>22643.499999999993</v>
      </c>
      <c r="R9" s="39">
        <f t="shared" si="7"/>
        <v>-14882.999999999993</v>
      </c>
      <c r="S9" s="40">
        <f t="shared" si="8"/>
        <v>-11426</v>
      </c>
      <c r="T9" s="19">
        <v>935158.5</v>
      </c>
      <c r="U9" s="20">
        <v>858719.5</v>
      </c>
      <c r="V9" s="20">
        <v>871043.3</v>
      </c>
    </row>
    <row r="10" spans="1:22" s="2" customFormat="1" ht="48" thickBot="1">
      <c r="A10" s="4" t="s">
        <v>21</v>
      </c>
      <c r="B10" s="9" t="s">
        <v>6</v>
      </c>
      <c r="C10" s="36">
        <v>11601.1</v>
      </c>
      <c r="D10" s="36">
        <v>4791.1000000000004</v>
      </c>
      <c r="E10" s="36">
        <v>6550</v>
      </c>
      <c r="F10" s="36">
        <v>4828.2</v>
      </c>
      <c r="G10" s="36">
        <v>165.4</v>
      </c>
      <c r="H10" s="36">
        <v>5600</v>
      </c>
      <c r="I10" s="37">
        <f t="shared" si="2"/>
        <v>5.9882896856522181E-3</v>
      </c>
      <c r="J10" s="36">
        <v>4370</v>
      </c>
      <c r="K10" s="37">
        <f t="shared" si="3"/>
        <v>5.0889725923307901E-3</v>
      </c>
      <c r="L10" s="36">
        <v>3790</v>
      </c>
      <c r="M10" s="37">
        <f t="shared" si="4"/>
        <v>4.3511040151505672E-3</v>
      </c>
      <c r="N10" s="37">
        <f t="shared" si="0"/>
        <v>0.85496183206106868</v>
      </c>
      <c r="O10" s="37">
        <f t="shared" si="5"/>
        <v>0.78035714285714286</v>
      </c>
      <c r="P10" s="37">
        <f t="shared" si="6"/>
        <v>0.86727688787185353</v>
      </c>
      <c r="Q10" s="38">
        <f t="shared" si="1"/>
        <v>-950</v>
      </c>
      <c r="R10" s="39">
        <f t="shared" si="7"/>
        <v>-1230</v>
      </c>
      <c r="S10" s="40">
        <f t="shared" si="8"/>
        <v>-580</v>
      </c>
      <c r="T10" s="19">
        <v>935158.5</v>
      </c>
      <c r="U10" s="20">
        <v>858719.5</v>
      </c>
      <c r="V10" s="20">
        <v>871043.3</v>
      </c>
    </row>
    <row r="11" spans="1:22" s="2" customFormat="1" ht="48" thickBot="1">
      <c r="A11" s="23" t="s">
        <v>47</v>
      </c>
      <c r="B11" s="9" t="s">
        <v>48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100</v>
      </c>
      <c r="I11" s="37">
        <f t="shared" si="2"/>
        <v>1.0693374438664675E-4</v>
      </c>
      <c r="J11" s="36">
        <v>100</v>
      </c>
      <c r="K11" s="37">
        <f t="shared" si="3"/>
        <v>1.1645246206706614E-4</v>
      </c>
      <c r="L11" s="36">
        <v>100</v>
      </c>
      <c r="M11" s="37">
        <f t="shared" si="4"/>
        <v>1.1480485528101759E-4</v>
      </c>
      <c r="N11" s="37" t="e">
        <f t="shared" si="0"/>
        <v>#DIV/0!</v>
      </c>
      <c r="O11" s="37">
        <f t="shared" si="5"/>
        <v>1</v>
      </c>
      <c r="P11" s="37">
        <f t="shared" si="6"/>
        <v>1</v>
      </c>
      <c r="Q11" s="38">
        <f t="shared" si="1"/>
        <v>100</v>
      </c>
      <c r="R11" s="39">
        <f t="shared" si="7"/>
        <v>0</v>
      </c>
      <c r="S11" s="40">
        <f t="shared" si="8"/>
        <v>0</v>
      </c>
      <c r="T11" s="19">
        <v>935158.5</v>
      </c>
      <c r="U11" s="20">
        <v>858719.5</v>
      </c>
      <c r="V11" s="20">
        <v>871043.3</v>
      </c>
    </row>
    <row r="12" spans="1:22" s="2" customFormat="1" ht="16.5" thickBot="1">
      <c r="A12" s="4" t="s">
        <v>22</v>
      </c>
      <c r="B12" s="9" t="s">
        <v>7</v>
      </c>
      <c r="C12" s="36">
        <v>589904.1</v>
      </c>
      <c r="D12" s="36">
        <v>663558</v>
      </c>
      <c r="E12" s="36">
        <v>577758</v>
      </c>
      <c r="F12" s="36">
        <v>693947.4</v>
      </c>
      <c r="G12" s="36">
        <v>499606.4</v>
      </c>
      <c r="H12" s="36">
        <v>633331.4</v>
      </c>
      <c r="I12" s="37">
        <f t="shared" si="2"/>
        <v>0.67724498039637138</v>
      </c>
      <c r="J12" s="36">
        <v>596534.69999999995</v>
      </c>
      <c r="K12" s="37">
        <f t="shared" si="3"/>
        <v>0.69467934523438668</v>
      </c>
      <c r="L12" s="36">
        <v>604338</v>
      </c>
      <c r="M12" s="37">
        <f t="shared" si="4"/>
        <v>0.69380936630819612</v>
      </c>
      <c r="N12" s="37">
        <f t="shared" si="0"/>
        <v>1.0961880233592611</v>
      </c>
      <c r="O12" s="37">
        <f t="shared" si="5"/>
        <v>0.94189977000982417</v>
      </c>
      <c r="P12" s="37">
        <f t="shared" si="6"/>
        <v>1.0130810496019762</v>
      </c>
      <c r="Q12" s="38">
        <f t="shared" si="1"/>
        <v>55573.400000000023</v>
      </c>
      <c r="R12" s="39">
        <f t="shared" si="7"/>
        <v>-36796.70000000007</v>
      </c>
      <c r="S12" s="40">
        <f t="shared" si="8"/>
        <v>7803.3000000000466</v>
      </c>
      <c r="T12" s="19">
        <v>935158.5</v>
      </c>
      <c r="U12" s="20">
        <v>858719.5</v>
      </c>
      <c r="V12" s="20">
        <v>871043.3</v>
      </c>
    </row>
    <row r="13" spans="1:22" s="2" customFormat="1" ht="48" thickBot="1">
      <c r="A13" s="4" t="s">
        <v>23</v>
      </c>
      <c r="B13" s="9" t="s">
        <v>8</v>
      </c>
      <c r="C13" s="36">
        <v>113262.3</v>
      </c>
      <c r="D13" s="36">
        <v>115978.1</v>
      </c>
      <c r="E13" s="36">
        <v>122881.7</v>
      </c>
      <c r="F13" s="36">
        <v>129434.1</v>
      </c>
      <c r="G13" s="36">
        <v>89648.1</v>
      </c>
      <c r="H13" s="36">
        <v>129063.9</v>
      </c>
      <c r="I13" s="37">
        <f t="shared" si="2"/>
        <v>0.13801286092143739</v>
      </c>
      <c r="J13" s="36">
        <v>97593.600000000006</v>
      </c>
      <c r="K13" s="37">
        <f t="shared" si="3"/>
        <v>0.11365015001988427</v>
      </c>
      <c r="L13" s="36">
        <v>100878.3</v>
      </c>
      <c r="M13" s="37">
        <f t="shared" si="4"/>
        <v>0.11581318632495077</v>
      </c>
      <c r="N13" s="37">
        <f t="shared" si="0"/>
        <v>1.0503101763728855</v>
      </c>
      <c r="O13" s="37">
        <f t="shared" si="5"/>
        <v>0.75616496944536782</v>
      </c>
      <c r="P13" s="37">
        <f t="shared" si="6"/>
        <v>1.0336569201259098</v>
      </c>
      <c r="Q13" s="38">
        <f t="shared" si="1"/>
        <v>6182.1999999999971</v>
      </c>
      <c r="R13" s="39">
        <f t="shared" si="7"/>
        <v>-31470.299999999988</v>
      </c>
      <c r="S13" s="40">
        <f t="shared" si="8"/>
        <v>3284.6999999999971</v>
      </c>
      <c r="T13" s="19">
        <v>935158.5</v>
      </c>
      <c r="U13" s="20">
        <v>858719.5</v>
      </c>
      <c r="V13" s="20">
        <v>871043.3</v>
      </c>
    </row>
    <row r="14" spans="1:22" s="2" customFormat="1" ht="32.25" thickBot="1">
      <c r="A14" s="5">
        <v>1000</v>
      </c>
      <c r="B14" s="9" t="s">
        <v>9</v>
      </c>
      <c r="C14" s="36">
        <v>23171.5</v>
      </c>
      <c r="D14" s="36">
        <v>23535</v>
      </c>
      <c r="E14" s="36">
        <v>25179.599999999999</v>
      </c>
      <c r="F14" s="36">
        <v>25453.599999999999</v>
      </c>
      <c r="G14" s="36">
        <v>13450.6</v>
      </c>
      <c r="H14" s="36">
        <v>22314.6</v>
      </c>
      <c r="I14" s="37">
        <f t="shared" si="2"/>
        <v>2.3861837324902675E-2</v>
      </c>
      <c r="J14" s="36">
        <v>22901</v>
      </c>
      <c r="K14" s="37">
        <f t="shared" si="3"/>
        <v>2.6668778337978816E-2</v>
      </c>
      <c r="L14" s="36">
        <v>23512</v>
      </c>
      <c r="M14" s="37">
        <f t="shared" si="4"/>
        <v>2.6992917573672857E-2</v>
      </c>
      <c r="N14" s="37">
        <f t="shared" si="0"/>
        <v>0.88621741409712629</v>
      </c>
      <c r="O14" s="37">
        <f t="shared" si="5"/>
        <v>1.0262787591980138</v>
      </c>
      <c r="P14" s="37">
        <f t="shared" si="6"/>
        <v>1.0266800576394044</v>
      </c>
      <c r="Q14" s="38">
        <f t="shared" si="1"/>
        <v>-2865</v>
      </c>
      <c r="R14" s="39">
        <f t="shared" si="7"/>
        <v>586.40000000000146</v>
      </c>
      <c r="S14" s="40">
        <f t="shared" si="8"/>
        <v>611</v>
      </c>
      <c r="T14" s="19">
        <v>935158.5</v>
      </c>
      <c r="U14" s="20">
        <v>858719.5</v>
      </c>
      <c r="V14" s="20">
        <v>871043.3</v>
      </c>
    </row>
    <row r="15" spans="1:22" s="2" customFormat="1" ht="48" thickBot="1">
      <c r="A15" s="5">
        <v>1100</v>
      </c>
      <c r="B15" s="9" t="s">
        <v>10</v>
      </c>
      <c r="C15" s="36">
        <v>972.5</v>
      </c>
      <c r="D15" s="36">
        <v>1103.8</v>
      </c>
      <c r="E15" s="36">
        <v>1108.7</v>
      </c>
      <c r="F15" s="36">
        <v>1108.7</v>
      </c>
      <c r="G15" s="36">
        <v>706.6</v>
      </c>
      <c r="H15" s="36">
        <v>1197.5999999999999</v>
      </c>
      <c r="I15" s="37">
        <f t="shared" si="2"/>
        <v>1.2806385227744814E-3</v>
      </c>
      <c r="J15" s="36">
        <v>1197.5999999999999</v>
      </c>
      <c r="K15" s="37">
        <f t="shared" si="3"/>
        <v>1.3946346857151839E-3</v>
      </c>
      <c r="L15" s="36">
        <v>1197.5999999999999</v>
      </c>
      <c r="M15" s="37">
        <f t="shared" si="4"/>
        <v>1.3749029468454667E-3</v>
      </c>
      <c r="N15" s="37">
        <f t="shared" si="0"/>
        <v>1.0801839992784341</v>
      </c>
      <c r="O15" s="37">
        <f t="shared" si="5"/>
        <v>1</v>
      </c>
      <c r="P15" s="37">
        <f t="shared" si="6"/>
        <v>1</v>
      </c>
      <c r="Q15" s="38">
        <f t="shared" si="1"/>
        <v>88.899999999999864</v>
      </c>
      <c r="R15" s="39">
        <f t="shared" si="7"/>
        <v>0</v>
      </c>
      <c r="S15" s="40">
        <f t="shared" si="8"/>
        <v>0</v>
      </c>
      <c r="T15" s="19">
        <v>935158.5</v>
      </c>
      <c r="U15" s="20">
        <v>858719.5</v>
      </c>
      <c r="V15" s="20">
        <v>871043.3</v>
      </c>
    </row>
    <row r="16" spans="1:22" s="2" customFormat="1" ht="48" thickBot="1">
      <c r="A16" s="5">
        <v>1200</v>
      </c>
      <c r="B16" s="9" t="s">
        <v>11</v>
      </c>
      <c r="C16" s="36">
        <v>589.29999999999995</v>
      </c>
      <c r="D16" s="36">
        <v>884.1</v>
      </c>
      <c r="E16" s="36">
        <v>657.7</v>
      </c>
      <c r="F16" s="36">
        <v>1461.9</v>
      </c>
      <c r="G16" s="36">
        <v>1123.8</v>
      </c>
      <c r="H16" s="36">
        <v>926.5</v>
      </c>
      <c r="I16" s="37">
        <f t="shared" si="2"/>
        <v>9.9074114174228225E-4</v>
      </c>
      <c r="J16" s="36">
        <v>926.5</v>
      </c>
      <c r="K16" s="37">
        <f t="shared" si="3"/>
        <v>1.0789320610513678E-3</v>
      </c>
      <c r="L16" s="36">
        <v>926.5</v>
      </c>
      <c r="M16" s="37">
        <f t="shared" si="4"/>
        <v>1.0636669841786281E-3</v>
      </c>
      <c r="N16" s="37">
        <f t="shared" si="0"/>
        <v>1.408696974304394</v>
      </c>
      <c r="O16" s="37">
        <f t="shared" si="5"/>
        <v>1</v>
      </c>
      <c r="P16" s="37">
        <f t="shared" si="6"/>
        <v>1</v>
      </c>
      <c r="Q16" s="38">
        <f t="shared" si="1"/>
        <v>268.79999999999995</v>
      </c>
      <c r="R16" s="39">
        <f t="shared" si="7"/>
        <v>0</v>
      </c>
      <c r="S16" s="40">
        <f t="shared" si="8"/>
        <v>0</v>
      </c>
      <c r="T16" s="19">
        <v>935158.5</v>
      </c>
      <c r="U16" s="20">
        <v>858719.5</v>
      </c>
      <c r="V16" s="20">
        <v>871043.3</v>
      </c>
    </row>
    <row r="17" spans="1:22" s="2" customFormat="1" ht="63.75" thickBot="1">
      <c r="A17" s="5">
        <v>1300</v>
      </c>
      <c r="B17" s="9" t="s">
        <v>12</v>
      </c>
      <c r="C17" s="36">
        <v>0</v>
      </c>
      <c r="D17" s="36">
        <v>0</v>
      </c>
      <c r="E17" s="36">
        <v>300</v>
      </c>
      <c r="F17" s="36">
        <v>0</v>
      </c>
      <c r="G17" s="36">
        <v>0</v>
      </c>
      <c r="H17" s="36">
        <v>0</v>
      </c>
      <c r="I17" s="37">
        <f t="shared" si="2"/>
        <v>0</v>
      </c>
      <c r="J17" s="36">
        <v>0</v>
      </c>
      <c r="K17" s="37">
        <f t="shared" si="3"/>
        <v>0</v>
      </c>
      <c r="L17" s="36">
        <v>0</v>
      </c>
      <c r="M17" s="37">
        <f t="shared" si="4"/>
        <v>0</v>
      </c>
      <c r="N17" s="37">
        <f t="shared" si="0"/>
        <v>0</v>
      </c>
      <c r="O17" s="37" t="e">
        <f t="shared" si="5"/>
        <v>#DIV/0!</v>
      </c>
      <c r="P17" s="37" t="e">
        <f t="shared" si="6"/>
        <v>#DIV/0!</v>
      </c>
      <c r="Q17" s="38">
        <f t="shared" si="1"/>
        <v>-300</v>
      </c>
      <c r="R17" s="39">
        <f t="shared" si="7"/>
        <v>0</v>
      </c>
      <c r="S17" s="40">
        <f t="shared" si="8"/>
        <v>0</v>
      </c>
      <c r="T17" s="19">
        <v>935158.5</v>
      </c>
      <c r="U17" s="20">
        <v>858719.5</v>
      </c>
      <c r="V17" s="20">
        <v>871043.3</v>
      </c>
    </row>
    <row r="18" spans="1:22" s="2" customFormat="1" ht="48" thickBot="1">
      <c r="A18" s="5">
        <v>1400</v>
      </c>
      <c r="B18" s="9" t="s">
        <v>13</v>
      </c>
      <c r="C18" s="36">
        <v>5669.9</v>
      </c>
      <c r="D18" s="36">
        <v>15437.6</v>
      </c>
      <c r="E18" s="36">
        <v>12868.5</v>
      </c>
      <c r="F18" s="36">
        <v>7911.5</v>
      </c>
      <c r="G18" s="36">
        <v>3019.6</v>
      </c>
      <c r="H18" s="36">
        <v>2994.1</v>
      </c>
      <c r="I18" s="37">
        <f t="shared" si="2"/>
        <v>3.2017032406805902E-3</v>
      </c>
      <c r="J18" s="36">
        <v>3135.4</v>
      </c>
      <c r="K18" s="37">
        <f t="shared" si="3"/>
        <v>3.6512504956507917E-3</v>
      </c>
      <c r="L18" s="36">
        <v>3321.4</v>
      </c>
      <c r="M18" s="37">
        <f t="shared" si="4"/>
        <v>3.8131284633037186E-3</v>
      </c>
      <c r="N18" s="37">
        <f t="shared" si="0"/>
        <v>0.23266892023157321</v>
      </c>
      <c r="O18" s="37">
        <f t="shared" si="5"/>
        <v>1.0471928125313117</v>
      </c>
      <c r="P18" s="37">
        <f t="shared" si="6"/>
        <v>1.0593225744721566</v>
      </c>
      <c r="Q18" s="38">
        <f t="shared" si="1"/>
        <v>-9874.4</v>
      </c>
      <c r="R18" s="39">
        <f t="shared" si="7"/>
        <v>141.30000000000018</v>
      </c>
      <c r="S18" s="40">
        <f t="shared" si="8"/>
        <v>186</v>
      </c>
      <c r="T18" s="19">
        <v>935158.5</v>
      </c>
      <c r="U18" s="20">
        <v>858719.5</v>
      </c>
      <c r="V18" s="20">
        <v>871043.3</v>
      </c>
    </row>
    <row r="19" spans="1:22" s="2" customFormat="1" ht="32.25" thickBot="1">
      <c r="A19" s="5"/>
      <c r="B19" s="9" t="s">
        <v>24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7"/>
      <c r="J19" s="36">
        <v>10000</v>
      </c>
      <c r="K19" s="37"/>
      <c r="L19" s="36">
        <v>21000</v>
      </c>
      <c r="M19" s="37"/>
      <c r="N19" s="37" t="e">
        <f t="shared" si="0"/>
        <v>#DIV/0!</v>
      </c>
      <c r="O19" s="37" t="e">
        <f t="shared" si="5"/>
        <v>#DIV/0!</v>
      </c>
      <c r="P19" s="37">
        <f t="shared" si="6"/>
        <v>2.1</v>
      </c>
      <c r="Q19" s="38">
        <f t="shared" si="1"/>
        <v>0</v>
      </c>
      <c r="R19" s="39">
        <f t="shared" si="7"/>
        <v>10000</v>
      </c>
      <c r="S19" s="40">
        <f t="shared" si="8"/>
        <v>11000</v>
      </c>
      <c r="T19" s="19"/>
      <c r="U19" s="20">
        <v>858719.5</v>
      </c>
      <c r="V19" s="20">
        <v>871043.3</v>
      </c>
    </row>
    <row r="20" spans="1:22" s="11" customFormat="1" ht="32.25" thickBot="1">
      <c r="A20" s="6"/>
      <c r="B20" s="10" t="s">
        <v>14</v>
      </c>
      <c r="C20" s="42">
        <f>SUM(C6:C19)</f>
        <v>962230.60000000009</v>
      </c>
      <c r="D20" s="42">
        <f>SUM(D6:D19)</f>
        <v>953098.7</v>
      </c>
      <c r="E20" s="42">
        <f t="shared" ref="E20:H20" si="9">SUM(E6:E19)</f>
        <v>856567.09999999986</v>
      </c>
      <c r="F20" s="42">
        <f t="shared" si="9"/>
        <v>998950.29999999993</v>
      </c>
      <c r="G20" s="42">
        <f t="shared" si="9"/>
        <v>690238.6</v>
      </c>
      <c r="H20" s="42">
        <f t="shared" si="9"/>
        <v>935158.5</v>
      </c>
      <c r="I20" s="43">
        <f t="shared" si="2"/>
        <v>1</v>
      </c>
      <c r="J20" s="42">
        <f>SUM(J6:J19)</f>
        <v>858719.49999999988</v>
      </c>
      <c r="K20" s="43">
        <f t="shared" si="3"/>
        <v>0.99999999999999989</v>
      </c>
      <c r="L20" s="42">
        <f>SUM(L6:L19)</f>
        <v>871043.3</v>
      </c>
      <c r="M20" s="43">
        <f t="shared" si="4"/>
        <v>1</v>
      </c>
      <c r="N20" s="43">
        <f t="shared" si="0"/>
        <v>1.0917515977440648</v>
      </c>
      <c r="O20" s="43">
        <f t="shared" si="5"/>
        <v>0.918260915128291</v>
      </c>
      <c r="P20" s="43">
        <f t="shared" si="6"/>
        <v>1.0143513685202212</v>
      </c>
      <c r="Q20" s="44">
        <f t="shared" si="1"/>
        <v>78591.40000000014</v>
      </c>
      <c r="R20" s="45">
        <f t="shared" si="7"/>
        <v>-76439.000000000116</v>
      </c>
      <c r="S20" s="46">
        <f t="shared" si="8"/>
        <v>12323.800000000163</v>
      </c>
      <c r="T20" s="19">
        <v>935158.5</v>
      </c>
      <c r="U20" s="20">
        <v>858719.5</v>
      </c>
      <c r="V20" s="20">
        <v>871043.3</v>
      </c>
    </row>
    <row r="21" spans="1:22" s="2" customFormat="1" ht="63.75" hidden="1" thickBot="1">
      <c r="A21" s="4"/>
      <c r="B21" s="10" t="s">
        <v>15</v>
      </c>
      <c r="C21" s="13"/>
      <c r="D21" s="47"/>
      <c r="E21" s="13">
        <v>8000</v>
      </c>
      <c r="F21" s="47"/>
      <c r="G21" s="47"/>
      <c r="H21" s="48">
        <v>4500</v>
      </c>
      <c r="I21" s="48"/>
      <c r="J21" s="48">
        <v>0</v>
      </c>
      <c r="K21" s="48"/>
      <c r="L21" s="48">
        <v>9600</v>
      </c>
      <c r="M21" s="48"/>
      <c r="N21" s="48">
        <v>0</v>
      </c>
      <c r="O21" s="48">
        <v>8000</v>
      </c>
      <c r="P21" s="48" t="s">
        <v>16</v>
      </c>
      <c r="Q21" s="49">
        <f>N21-E21</f>
        <v>-8000</v>
      </c>
      <c r="R21" s="50"/>
      <c r="S21" s="51"/>
      <c r="T21" s="21"/>
      <c r="U21" s="21"/>
      <c r="V21" s="21"/>
    </row>
  </sheetData>
  <mergeCells count="1">
    <mergeCell ref="A2:Q2"/>
  </mergeCells>
  <pageMargins left="0.11811023622047245" right="0" top="0.15748031496062992" bottom="0.19685039370078741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Табл4 к пояснит РМР 23-25</vt:lpstr>
      <vt:lpstr>'Табл4 к пояснит РМР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2022-11-03T06:03:28Z</dcterms:modified>
</cp:coreProperties>
</file>