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ОКРАЩЕННЫЕ ФСР МО 22-24" sheetId="4" r:id="rId1"/>
    <sheet name="СОКРАЩЕННЫЕ ЦСР МО 22-24" sheetId="6" r:id="rId2"/>
  </sheets>
  <definedNames>
    <definedName name="_xlnm.Print_Area" localSheetId="0">'СОКРАЩЕННЫЕ ФСР МО 22-24'!$A$1:$N$1011</definedName>
    <definedName name="_xlnm.Print_Area" localSheetId="1">'СОКРАЩЕННЫЕ ЦСР МО 22-24'!$A$1:$J$937</definedName>
  </definedNames>
  <calcPr calcId="125725"/>
</workbook>
</file>

<file path=xl/calcChain.xml><?xml version="1.0" encoding="utf-8"?>
<calcChain xmlns="http://schemas.openxmlformats.org/spreadsheetml/2006/main">
  <c r="J954" i="6"/>
  <c r="I954"/>
  <c r="I953" s="1"/>
  <c r="I952" s="1"/>
  <c r="I951" s="1"/>
  <c r="I950" s="1"/>
  <c r="I949" s="1"/>
  <c r="I948" s="1"/>
  <c r="I939" s="1"/>
  <c r="I962" s="1"/>
  <c r="J953"/>
  <c r="J952" s="1"/>
  <c r="J951" s="1"/>
  <c r="J950" s="1"/>
  <c r="J949" s="1"/>
  <c r="J948" s="1"/>
  <c r="J939" s="1"/>
  <c r="J962" s="1"/>
  <c r="H953"/>
  <c r="H952" s="1"/>
  <c r="H951" s="1"/>
  <c r="H950" s="1"/>
  <c r="H949" s="1"/>
  <c r="H948" s="1"/>
  <c r="H939" s="1"/>
  <c r="H962" s="1"/>
  <c r="J936"/>
  <c r="J935" s="1"/>
  <c r="J934" s="1"/>
  <c r="J933" s="1"/>
  <c r="I936"/>
  <c r="I935" s="1"/>
  <c r="I934" s="1"/>
  <c r="I933" s="1"/>
  <c r="H936"/>
  <c r="H935" s="1"/>
  <c r="H934" s="1"/>
  <c r="H933" s="1"/>
  <c r="J932"/>
  <c r="J931" s="1"/>
  <c r="J930" s="1"/>
  <c r="J929" s="1"/>
  <c r="I932"/>
  <c r="I931" s="1"/>
  <c r="I930" s="1"/>
  <c r="I929" s="1"/>
  <c r="H932"/>
  <c r="H931" s="1"/>
  <c r="H930" s="1"/>
  <c r="H929" s="1"/>
  <c r="J927"/>
  <c r="J926" s="1"/>
  <c r="I927"/>
  <c r="I926" s="1"/>
  <c r="H927"/>
  <c r="H926" s="1"/>
  <c r="J924"/>
  <c r="J923" s="1"/>
  <c r="I924"/>
  <c r="I923" s="1"/>
  <c r="H924"/>
  <c r="H923" s="1"/>
  <c r="J920"/>
  <c r="I920"/>
  <c r="H920"/>
  <c r="J919"/>
  <c r="J918" s="1"/>
  <c r="I919"/>
  <c r="H919"/>
  <c r="I918"/>
  <c r="H918"/>
  <c r="J917"/>
  <c r="I917"/>
  <c r="H917"/>
  <c r="H916" s="1"/>
  <c r="J916"/>
  <c r="I916"/>
  <c r="I915" s="1"/>
  <c r="I914" s="1"/>
  <c r="J913"/>
  <c r="I913"/>
  <c r="H913"/>
  <c r="H912" s="1"/>
  <c r="J912"/>
  <c r="I912"/>
  <c r="J911"/>
  <c r="J910" s="1"/>
  <c r="J909" s="1"/>
  <c r="J908" s="1"/>
  <c r="I911"/>
  <c r="H911"/>
  <c r="I910"/>
  <c r="I909" s="1"/>
  <c r="I908" s="1"/>
  <c r="H910"/>
  <c r="J905"/>
  <c r="J904" s="1"/>
  <c r="I905"/>
  <c r="I904" s="1"/>
  <c r="H905"/>
  <c r="H904" s="1"/>
  <c r="J903"/>
  <c r="I903"/>
  <c r="H903"/>
  <c r="H902" s="1"/>
  <c r="H901" s="1"/>
  <c r="J902"/>
  <c r="J901" s="1"/>
  <c r="I902"/>
  <c r="I901"/>
  <c r="J900"/>
  <c r="I900"/>
  <c r="I899" s="1"/>
  <c r="I898" s="1"/>
  <c r="H900"/>
  <c r="H899" s="1"/>
  <c r="H898" s="1"/>
  <c r="J899"/>
  <c r="J898" s="1"/>
  <c r="J897" s="1"/>
  <c r="J896" s="1"/>
  <c r="J894"/>
  <c r="J893" s="1"/>
  <c r="I894"/>
  <c r="H894"/>
  <c r="H893" s="1"/>
  <c r="I893"/>
  <c r="J892"/>
  <c r="I892"/>
  <c r="I891" s="1"/>
  <c r="I890" s="1"/>
  <c r="H892"/>
  <c r="J891"/>
  <c r="J890" s="1"/>
  <c r="H891"/>
  <c r="H890" s="1"/>
  <c r="J889"/>
  <c r="J888" s="1"/>
  <c r="J887" s="1"/>
  <c r="I889"/>
  <c r="H889"/>
  <c r="I888"/>
  <c r="I887" s="1"/>
  <c r="H888"/>
  <c r="H887" s="1"/>
  <c r="H886" s="1"/>
  <c r="J884"/>
  <c r="J881" s="1"/>
  <c r="J880" s="1"/>
  <c r="J879" s="1"/>
  <c r="I884"/>
  <c r="H884"/>
  <c r="J882"/>
  <c r="I882"/>
  <c r="I881" s="1"/>
  <c r="I880" s="1"/>
  <c r="I879" s="1"/>
  <c r="H882"/>
  <c r="H881" s="1"/>
  <c r="H880" s="1"/>
  <c r="H879" s="1"/>
  <c r="J877"/>
  <c r="I877"/>
  <c r="I876" s="1"/>
  <c r="H877"/>
  <c r="H876" s="1"/>
  <c r="J876"/>
  <c r="J875"/>
  <c r="I875"/>
  <c r="H875"/>
  <c r="J874"/>
  <c r="J873" s="1"/>
  <c r="I874"/>
  <c r="I873" s="1"/>
  <c r="H874"/>
  <c r="H873" s="1"/>
  <c r="J872"/>
  <c r="I872"/>
  <c r="I871" s="1"/>
  <c r="I870" s="1"/>
  <c r="H872"/>
  <c r="H871" s="1"/>
  <c r="H870" s="1"/>
  <c r="J871"/>
  <c r="J870"/>
  <c r="J868"/>
  <c r="J867" s="1"/>
  <c r="I868"/>
  <c r="I867" s="1"/>
  <c r="H868"/>
  <c r="H867"/>
  <c r="J865"/>
  <c r="J864" s="1"/>
  <c r="I865"/>
  <c r="I864" s="1"/>
  <c r="H865"/>
  <c r="H864"/>
  <c r="J861"/>
  <c r="J860" s="1"/>
  <c r="I861"/>
  <c r="I860" s="1"/>
  <c r="H861"/>
  <c r="H860" s="1"/>
  <c r="J858"/>
  <c r="I858"/>
  <c r="H858"/>
  <c r="J856"/>
  <c r="I856"/>
  <c r="H856"/>
  <c r="H855" s="1"/>
  <c r="J853"/>
  <c r="J852" s="1"/>
  <c r="I853"/>
  <c r="I852" s="1"/>
  <c r="H853"/>
  <c r="H852" s="1"/>
  <c r="J848"/>
  <c r="J847" s="1"/>
  <c r="J846" s="1"/>
  <c r="I848"/>
  <c r="I847" s="1"/>
  <c r="I846" s="1"/>
  <c r="H848"/>
  <c r="H847" s="1"/>
  <c r="H846" s="1"/>
  <c r="J844"/>
  <c r="J843" s="1"/>
  <c r="J842" s="1"/>
  <c r="I844"/>
  <c r="I843" s="1"/>
  <c r="I842" s="1"/>
  <c r="H844"/>
  <c r="H843" s="1"/>
  <c r="H842" s="1"/>
  <c r="J841"/>
  <c r="J840" s="1"/>
  <c r="J839" s="1"/>
  <c r="J838" s="1"/>
  <c r="I841"/>
  <c r="I840" s="1"/>
  <c r="I839" s="1"/>
  <c r="I838" s="1"/>
  <c r="H841"/>
  <c r="H840"/>
  <c r="H839" s="1"/>
  <c r="H838" s="1"/>
  <c r="J836"/>
  <c r="J835" s="1"/>
  <c r="I836"/>
  <c r="I835" s="1"/>
  <c r="H836"/>
  <c r="H835" s="1"/>
  <c r="J833"/>
  <c r="J832" s="1"/>
  <c r="I833"/>
  <c r="I832" s="1"/>
  <c r="H833"/>
  <c r="H832" s="1"/>
  <c r="J830"/>
  <c r="J829" s="1"/>
  <c r="I830"/>
  <c r="I829" s="1"/>
  <c r="H830"/>
  <c r="H829"/>
  <c r="J826"/>
  <c r="J825" s="1"/>
  <c r="I826"/>
  <c r="H826"/>
  <c r="I825"/>
  <c r="H825"/>
  <c r="J823"/>
  <c r="I823"/>
  <c r="H823"/>
  <c r="H822" s="1"/>
  <c r="J822"/>
  <c r="I822"/>
  <c r="J820"/>
  <c r="J819" s="1"/>
  <c r="I820"/>
  <c r="I819" s="1"/>
  <c r="I818" s="1"/>
  <c r="H820"/>
  <c r="H819" s="1"/>
  <c r="J816"/>
  <c r="J815" s="1"/>
  <c r="I816"/>
  <c r="I815" s="1"/>
  <c r="H816"/>
  <c r="H815" s="1"/>
  <c r="J813"/>
  <c r="J812" s="1"/>
  <c r="I813"/>
  <c r="I812" s="1"/>
  <c r="H813"/>
  <c r="H812" s="1"/>
  <c r="J810"/>
  <c r="I810"/>
  <c r="H810"/>
  <c r="H809" s="1"/>
  <c r="H808" s="1"/>
  <c r="J809"/>
  <c r="J808" s="1"/>
  <c r="I809"/>
  <c r="J806"/>
  <c r="J805" s="1"/>
  <c r="I806"/>
  <c r="I805" s="1"/>
  <c r="H806"/>
  <c r="H805" s="1"/>
  <c r="J803"/>
  <c r="J802" s="1"/>
  <c r="I803"/>
  <c r="I802" s="1"/>
  <c r="H803"/>
  <c r="H802" s="1"/>
  <c r="J800"/>
  <c r="J799" s="1"/>
  <c r="I800"/>
  <c r="I799" s="1"/>
  <c r="H800"/>
  <c r="H799" s="1"/>
  <c r="J796"/>
  <c r="I796"/>
  <c r="H796"/>
  <c r="H795" s="1"/>
  <c r="H794" s="1"/>
  <c r="H793" s="1"/>
  <c r="J795"/>
  <c r="J794" s="1"/>
  <c r="J793" s="1"/>
  <c r="I795"/>
  <c r="I794" s="1"/>
  <c r="I793" s="1"/>
  <c r="J791"/>
  <c r="J790" s="1"/>
  <c r="J789" s="1"/>
  <c r="I791"/>
  <c r="I790" s="1"/>
  <c r="I789" s="1"/>
  <c r="H791"/>
  <c r="H790" s="1"/>
  <c r="H789" s="1"/>
  <c r="J787"/>
  <c r="J786" s="1"/>
  <c r="J785" s="1"/>
  <c r="I787"/>
  <c r="I786" s="1"/>
  <c r="I785" s="1"/>
  <c r="H787"/>
  <c r="H786" s="1"/>
  <c r="H785" s="1"/>
  <c r="J783"/>
  <c r="J782" s="1"/>
  <c r="J781" s="1"/>
  <c r="I783"/>
  <c r="I782" s="1"/>
  <c r="I781" s="1"/>
  <c r="H783"/>
  <c r="H782" s="1"/>
  <c r="H781" s="1"/>
  <c r="J780"/>
  <c r="I780"/>
  <c r="H780"/>
  <c r="H779" s="1"/>
  <c r="H778" s="1"/>
  <c r="H777" s="1"/>
  <c r="J779"/>
  <c r="J778" s="1"/>
  <c r="J777" s="1"/>
  <c r="I779"/>
  <c r="I778" s="1"/>
  <c r="I777" s="1"/>
  <c r="J776"/>
  <c r="I776"/>
  <c r="H776"/>
  <c r="H775" s="1"/>
  <c r="H774" s="1"/>
  <c r="H773" s="1"/>
  <c r="J775"/>
  <c r="J774" s="1"/>
  <c r="J773" s="1"/>
  <c r="I775"/>
  <c r="I774" s="1"/>
  <c r="I773" s="1"/>
  <c r="J772"/>
  <c r="I772"/>
  <c r="H772"/>
  <c r="J771"/>
  <c r="J770" s="1"/>
  <c r="J769" s="1"/>
  <c r="I771"/>
  <c r="I770" s="1"/>
  <c r="I769" s="1"/>
  <c r="H771"/>
  <c r="H770" s="1"/>
  <c r="H769" s="1"/>
  <c r="J766"/>
  <c r="J765" s="1"/>
  <c r="J764" s="1"/>
  <c r="I766"/>
  <c r="I765" s="1"/>
  <c r="I764" s="1"/>
  <c r="H766"/>
  <c r="H765" s="1"/>
  <c r="H764" s="1"/>
  <c r="J763"/>
  <c r="I763"/>
  <c r="H763"/>
  <c r="J762"/>
  <c r="J761" s="1"/>
  <c r="J760" s="1"/>
  <c r="I762"/>
  <c r="I761" s="1"/>
  <c r="I760" s="1"/>
  <c r="H762"/>
  <c r="H761" s="1"/>
  <c r="H760" s="1"/>
  <c r="J757"/>
  <c r="J756" s="1"/>
  <c r="I757"/>
  <c r="H757"/>
  <c r="I756"/>
  <c r="H756"/>
  <c r="J754"/>
  <c r="I754"/>
  <c r="H754"/>
  <c r="H753" s="1"/>
  <c r="H752" s="1"/>
  <c r="H751" s="1"/>
  <c r="J753"/>
  <c r="I753"/>
  <c r="H750"/>
  <c r="J749"/>
  <c r="J748" s="1"/>
  <c r="I749"/>
  <c r="I748" s="1"/>
  <c r="H749"/>
  <c r="H748" s="1"/>
  <c r="J746"/>
  <c r="I746"/>
  <c r="H746"/>
  <c r="H745" s="1"/>
  <c r="J745"/>
  <c r="I745"/>
  <c r="J743"/>
  <c r="J742" s="1"/>
  <c r="I743"/>
  <c r="I742" s="1"/>
  <c r="H743"/>
  <c r="H742" s="1"/>
  <c r="J738"/>
  <c r="J737" s="1"/>
  <c r="I738"/>
  <c r="I737" s="1"/>
  <c r="H738"/>
  <c r="H737"/>
  <c r="J735"/>
  <c r="I735"/>
  <c r="H735"/>
  <c r="H734" s="1"/>
  <c r="J734"/>
  <c r="I734"/>
  <c r="J730"/>
  <c r="I730"/>
  <c r="H730"/>
  <c r="H729" s="1"/>
  <c r="J729"/>
  <c r="I729"/>
  <c r="J727"/>
  <c r="J726" s="1"/>
  <c r="I727"/>
  <c r="I726" s="1"/>
  <c r="H727"/>
  <c r="H726" s="1"/>
  <c r="J724"/>
  <c r="J723" s="1"/>
  <c r="I724"/>
  <c r="H724"/>
  <c r="H723" s="1"/>
  <c r="I723"/>
  <c r="J720"/>
  <c r="I720"/>
  <c r="I719" s="1"/>
  <c r="I718" s="1"/>
  <c r="H720"/>
  <c r="H719" s="1"/>
  <c r="H718" s="1"/>
  <c r="J719"/>
  <c r="J718" s="1"/>
  <c r="J716"/>
  <c r="J715" s="1"/>
  <c r="I716"/>
  <c r="I715" s="1"/>
  <c r="H716"/>
  <c r="H715" s="1"/>
  <c r="J713"/>
  <c r="J712" s="1"/>
  <c r="I713"/>
  <c r="I712" s="1"/>
  <c r="H713"/>
  <c r="H712" s="1"/>
  <c r="J709"/>
  <c r="I709"/>
  <c r="I708" s="1"/>
  <c r="H709"/>
  <c r="H708" s="1"/>
  <c r="J708"/>
  <c r="J706"/>
  <c r="J705" s="1"/>
  <c r="I706"/>
  <c r="I705" s="1"/>
  <c r="I704" s="1"/>
  <c r="H706"/>
  <c r="H705" s="1"/>
  <c r="J702"/>
  <c r="J701" s="1"/>
  <c r="I702"/>
  <c r="I701" s="1"/>
  <c r="H702"/>
  <c r="H701"/>
  <c r="J699"/>
  <c r="I699"/>
  <c r="I698" s="1"/>
  <c r="H699"/>
  <c r="H698" s="1"/>
  <c r="H697" s="1"/>
  <c r="J698"/>
  <c r="J694"/>
  <c r="J693" s="1"/>
  <c r="I694"/>
  <c r="I693" s="1"/>
  <c r="H694"/>
  <c r="H693" s="1"/>
  <c r="J691"/>
  <c r="J690" s="1"/>
  <c r="I691"/>
  <c r="I690" s="1"/>
  <c r="H691"/>
  <c r="H690"/>
  <c r="J688"/>
  <c r="I688"/>
  <c r="I687" s="1"/>
  <c r="H688"/>
  <c r="J687"/>
  <c r="H687"/>
  <c r="J685"/>
  <c r="I685"/>
  <c r="H685"/>
  <c r="H684" s="1"/>
  <c r="J684"/>
  <c r="I684"/>
  <c r="J681"/>
  <c r="I681"/>
  <c r="I680" s="1"/>
  <c r="H681"/>
  <c r="H680" s="1"/>
  <c r="J680"/>
  <c r="J678"/>
  <c r="J677" s="1"/>
  <c r="I678"/>
  <c r="I677" s="1"/>
  <c r="H678"/>
  <c r="H677" s="1"/>
  <c r="J675"/>
  <c r="J674" s="1"/>
  <c r="I675"/>
  <c r="I674" s="1"/>
  <c r="H675"/>
  <c r="H674" s="1"/>
  <c r="J672"/>
  <c r="J671" s="1"/>
  <c r="I672"/>
  <c r="I671" s="1"/>
  <c r="H672"/>
  <c r="H671" s="1"/>
  <c r="J669"/>
  <c r="I669"/>
  <c r="H669"/>
  <c r="J668"/>
  <c r="J667" s="1"/>
  <c r="J666" s="1"/>
  <c r="I668"/>
  <c r="I667" s="1"/>
  <c r="I666" s="1"/>
  <c r="H668"/>
  <c r="H667" s="1"/>
  <c r="H666" s="1"/>
  <c r="J665"/>
  <c r="I665"/>
  <c r="H665"/>
  <c r="J664"/>
  <c r="J663" s="1"/>
  <c r="J662" s="1"/>
  <c r="I664"/>
  <c r="H664"/>
  <c r="H663" s="1"/>
  <c r="H662" s="1"/>
  <c r="I663"/>
  <c r="I662" s="1"/>
  <c r="J661"/>
  <c r="I661"/>
  <c r="H661"/>
  <c r="H660" s="1"/>
  <c r="H659" s="1"/>
  <c r="H658" s="1"/>
  <c r="J660"/>
  <c r="J659" s="1"/>
  <c r="J658" s="1"/>
  <c r="I660"/>
  <c r="I659"/>
  <c r="I658" s="1"/>
  <c r="H657"/>
  <c r="J656"/>
  <c r="I656"/>
  <c r="H656"/>
  <c r="H655" s="1"/>
  <c r="H654" s="1"/>
  <c r="J655"/>
  <c r="J654" s="1"/>
  <c r="I655"/>
  <c r="I654" s="1"/>
  <c r="J653"/>
  <c r="I653"/>
  <c r="I652" s="1"/>
  <c r="I651" s="1"/>
  <c r="I650" s="1"/>
  <c r="H653"/>
  <c r="J652"/>
  <c r="J651" s="1"/>
  <c r="J650" s="1"/>
  <c r="H652"/>
  <c r="H651" s="1"/>
  <c r="H650" s="1"/>
  <c r="J649"/>
  <c r="I649"/>
  <c r="I648" s="1"/>
  <c r="I647" s="1"/>
  <c r="I646" s="1"/>
  <c r="H649"/>
  <c r="J648"/>
  <c r="J647" s="1"/>
  <c r="J646" s="1"/>
  <c r="H648"/>
  <c r="H647" s="1"/>
  <c r="H646" s="1"/>
  <c r="J644"/>
  <c r="I644"/>
  <c r="I643" s="1"/>
  <c r="I642" s="1"/>
  <c r="H644"/>
  <c r="H643" s="1"/>
  <c r="H642" s="1"/>
  <c r="J643"/>
  <c r="J642" s="1"/>
  <c r="J640"/>
  <c r="J639" s="1"/>
  <c r="J638" s="1"/>
  <c r="I640"/>
  <c r="I639" s="1"/>
  <c r="I638" s="1"/>
  <c r="H640"/>
  <c r="H639"/>
  <c r="H638" s="1"/>
  <c r="J636"/>
  <c r="J635" s="1"/>
  <c r="J634" s="1"/>
  <c r="I636"/>
  <c r="I635" s="1"/>
  <c r="I634" s="1"/>
  <c r="H636"/>
  <c r="H635"/>
  <c r="H634" s="1"/>
  <c r="J632"/>
  <c r="I632"/>
  <c r="I631" s="1"/>
  <c r="I630" s="1"/>
  <c r="H632"/>
  <c r="H631" s="1"/>
  <c r="H630" s="1"/>
  <c r="J631"/>
  <c r="J630" s="1"/>
  <c r="J628"/>
  <c r="I628"/>
  <c r="I627" s="1"/>
  <c r="I626" s="1"/>
  <c r="H628"/>
  <c r="H627" s="1"/>
  <c r="H626" s="1"/>
  <c r="J627"/>
  <c r="J626" s="1"/>
  <c r="J624"/>
  <c r="J623" s="1"/>
  <c r="J622" s="1"/>
  <c r="I624"/>
  <c r="I623" s="1"/>
  <c r="I622" s="1"/>
  <c r="H624"/>
  <c r="H623" s="1"/>
  <c r="H622" s="1"/>
  <c r="J620"/>
  <c r="I620"/>
  <c r="I619" s="1"/>
  <c r="H620"/>
  <c r="H619" s="1"/>
  <c r="J619"/>
  <c r="J617"/>
  <c r="J616" s="1"/>
  <c r="I617"/>
  <c r="I616" s="1"/>
  <c r="H617"/>
  <c r="H616" s="1"/>
  <c r="J614"/>
  <c r="J613" s="1"/>
  <c r="I614"/>
  <c r="I613" s="1"/>
  <c r="H614"/>
  <c r="H613"/>
  <c r="J612"/>
  <c r="I612"/>
  <c r="I611" s="1"/>
  <c r="I610" s="1"/>
  <c r="H612"/>
  <c r="J611"/>
  <c r="J610" s="1"/>
  <c r="H611"/>
  <c r="H610" s="1"/>
  <c r="J608"/>
  <c r="J607" s="1"/>
  <c r="I608"/>
  <c r="I607" s="1"/>
  <c r="H608"/>
  <c r="H607" s="1"/>
  <c r="J605"/>
  <c r="J604" s="1"/>
  <c r="I605"/>
  <c r="H605"/>
  <c r="H604" s="1"/>
  <c r="I604"/>
  <c r="J602"/>
  <c r="J601" s="1"/>
  <c r="I602"/>
  <c r="H602"/>
  <c r="I601"/>
  <c r="H601"/>
  <c r="J598"/>
  <c r="I598"/>
  <c r="I597" s="1"/>
  <c r="H598"/>
  <c r="H597" s="1"/>
  <c r="J597"/>
  <c r="J595"/>
  <c r="J594" s="1"/>
  <c r="I595"/>
  <c r="I594" s="1"/>
  <c r="H595"/>
  <c r="H594" s="1"/>
  <c r="J591"/>
  <c r="J590" s="1"/>
  <c r="I591"/>
  <c r="I590" s="1"/>
  <c r="H591"/>
  <c r="H590" s="1"/>
  <c r="J588"/>
  <c r="I588"/>
  <c r="I587" s="1"/>
  <c r="H588"/>
  <c r="H587" s="1"/>
  <c r="J587"/>
  <c r="J585"/>
  <c r="J584" s="1"/>
  <c r="I585"/>
  <c r="I584" s="1"/>
  <c r="H585"/>
  <c r="H584" s="1"/>
  <c r="J582"/>
  <c r="J581" s="1"/>
  <c r="I582"/>
  <c r="I581" s="1"/>
  <c r="H582"/>
  <c r="H581" s="1"/>
  <c r="J579"/>
  <c r="J578" s="1"/>
  <c r="I579"/>
  <c r="I578" s="1"/>
  <c r="H579"/>
  <c r="H578" s="1"/>
  <c r="J575"/>
  <c r="I575"/>
  <c r="I574" s="1"/>
  <c r="H575"/>
  <c r="H574" s="1"/>
  <c r="J574"/>
  <c r="J572"/>
  <c r="J571" s="1"/>
  <c r="I572"/>
  <c r="I571" s="1"/>
  <c r="H572"/>
  <c r="H571" s="1"/>
  <c r="J569"/>
  <c r="J568" s="1"/>
  <c r="I569"/>
  <c r="I568" s="1"/>
  <c r="H569"/>
  <c r="H568" s="1"/>
  <c r="J566"/>
  <c r="J565" s="1"/>
  <c r="I566"/>
  <c r="I565" s="1"/>
  <c r="H566"/>
  <c r="H565" s="1"/>
  <c r="J563"/>
  <c r="I563"/>
  <c r="I562" s="1"/>
  <c r="H563"/>
  <c r="H562" s="1"/>
  <c r="J562"/>
  <c r="J560"/>
  <c r="J559" s="1"/>
  <c r="I560"/>
  <c r="I559" s="1"/>
  <c r="H560"/>
  <c r="H559" s="1"/>
  <c r="J557"/>
  <c r="J556" s="1"/>
  <c r="I557"/>
  <c r="I556" s="1"/>
  <c r="H557"/>
  <c r="H556" s="1"/>
  <c r="J553"/>
  <c r="J552" s="1"/>
  <c r="I553"/>
  <c r="I552" s="1"/>
  <c r="H553"/>
  <c r="H552" s="1"/>
  <c r="J550"/>
  <c r="J549" s="1"/>
  <c r="I550"/>
  <c r="I549" s="1"/>
  <c r="I548" s="1"/>
  <c r="H550"/>
  <c r="H549" s="1"/>
  <c r="J546"/>
  <c r="J545" s="1"/>
  <c r="I546"/>
  <c r="I545" s="1"/>
  <c r="H546"/>
  <c r="H545" s="1"/>
  <c r="J543"/>
  <c r="J542" s="1"/>
  <c r="I543"/>
  <c r="I542" s="1"/>
  <c r="H543"/>
  <c r="H542" s="1"/>
  <c r="J539"/>
  <c r="J538" s="1"/>
  <c r="I539"/>
  <c r="I538" s="1"/>
  <c r="H539"/>
  <c r="H538" s="1"/>
  <c r="J536"/>
  <c r="J535" s="1"/>
  <c r="I536"/>
  <c r="H536"/>
  <c r="H535" s="1"/>
  <c r="I535"/>
  <c r="J532"/>
  <c r="I532"/>
  <c r="I531" s="1"/>
  <c r="H532"/>
  <c r="H531" s="1"/>
  <c r="J531"/>
  <c r="J530"/>
  <c r="I530"/>
  <c r="H530"/>
  <c r="J529"/>
  <c r="J528" s="1"/>
  <c r="I529"/>
  <c r="H529"/>
  <c r="H528" s="1"/>
  <c r="I528"/>
  <c r="I527" s="1"/>
  <c r="J525"/>
  <c r="J524" s="1"/>
  <c r="I525"/>
  <c r="H525"/>
  <c r="I524"/>
  <c r="H524"/>
  <c r="J522"/>
  <c r="I522"/>
  <c r="I521" s="1"/>
  <c r="H522"/>
  <c r="H521" s="1"/>
  <c r="J521"/>
  <c r="J519"/>
  <c r="J518" s="1"/>
  <c r="I519"/>
  <c r="I518" s="1"/>
  <c r="H519"/>
  <c r="H518" s="1"/>
  <c r="J516"/>
  <c r="J515" s="1"/>
  <c r="I516"/>
  <c r="I515" s="1"/>
  <c r="H516"/>
  <c r="H515" s="1"/>
  <c r="J513"/>
  <c r="I513"/>
  <c r="I512" s="1"/>
  <c r="H513"/>
  <c r="H512" s="1"/>
  <c r="J512"/>
  <c r="J509"/>
  <c r="J508" s="1"/>
  <c r="I509"/>
  <c r="I508" s="1"/>
  <c r="H509"/>
  <c r="H508" s="1"/>
  <c r="J506"/>
  <c r="J505" s="1"/>
  <c r="I506"/>
  <c r="I505" s="1"/>
  <c r="I504" s="1"/>
  <c r="H506"/>
  <c r="H505" s="1"/>
  <c r="J502"/>
  <c r="J501" s="1"/>
  <c r="I502"/>
  <c r="I501" s="1"/>
  <c r="H502"/>
  <c r="H501" s="1"/>
  <c r="J499"/>
  <c r="J498" s="1"/>
  <c r="I499"/>
  <c r="I498" s="1"/>
  <c r="H499"/>
  <c r="H498" s="1"/>
  <c r="J495"/>
  <c r="J494" s="1"/>
  <c r="I495"/>
  <c r="I494" s="1"/>
  <c r="H495"/>
  <c r="H494" s="1"/>
  <c r="J493"/>
  <c r="I493"/>
  <c r="H493"/>
  <c r="H492" s="1"/>
  <c r="H491" s="1"/>
  <c r="J492"/>
  <c r="J491" s="1"/>
  <c r="I492"/>
  <c r="I491" s="1"/>
  <c r="J488"/>
  <c r="J487" s="1"/>
  <c r="I488"/>
  <c r="I487" s="1"/>
  <c r="H488"/>
  <c r="H487" s="1"/>
  <c r="J485"/>
  <c r="J484" s="1"/>
  <c r="I485"/>
  <c r="I484" s="1"/>
  <c r="H485"/>
  <c r="H484" s="1"/>
  <c r="J481"/>
  <c r="J480" s="1"/>
  <c r="I481"/>
  <c r="I480" s="1"/>
  <c r="H481"/>
  <c r="H480"/>
  <c r="J479"/>
  <c r="I479"/>
  <c r="I478" s="1"/>
  <c r="I477" s="1"/>
  <c r="H479"/>
  <c r="J478"/>
  <c r="J477" s="1"/>
  <c r="H478"/>
  <c r="H477" s="1"/>
  <c r="H476" s="1"/>
  <c r="J474"/>
  <c r="J473" s="1"/>
  <c r="I474"/>
  <c r="I473" s="1"/>
  <c r="H474"/>
  <c r="H473"/>
  <c r="J472"/>
  <c r="I472"/>
  <c r="H472"/>
  <c r="J471"/>
  <c r="J470" s="1"/>
  <c r="I471"/>
  <c r="I470" s="1"/>
  <c r="H471"/>
  <c r="H470"/>
  <c r="J467"/>
  <c r="J466" s="1"/>
  <c r="I467"/>
  <c r="I466" s="1"/>
  <c r="H467"/>
  <c r="H466" s="1"/>
  <c r="H465"/>
  <c r="H464" s="1"/>
  <c r="H463" s="1"/>
  <c r="J464"/>
  <c r="J463" s="1"/>
  <c r="I464"/>
  <c r="I463"/>
  <c r="J460"/>
  <c r="J459" s="1"/>
  <c r="I460"/>
  <c r="I459" s="1"/>
  <c r="H460"/>
  <c r="H459"/>
  <c r="J457"/>
  <c r="J456" s="1"/>
  <c r="I457"/>
  <c r="I456" s="1"/>
  <c r="H457"/>
  <c r="H456" s="1"/>
  <c r="J453"/>
  <c r="J452" s="1"/>
  <c r="I453"/>
  <c r="I452" s="1"/>
  <c r="H453"/>
  <c r="H452" s="1"/>
  <c r="J450"/>
  <c r="J449" s="1"/>
  <c r="I450"/>
  <c r="I449" s="1"/>
  <c r="H450"/>
  <c r="H449" s="1"/>
  <c r="J446"/>
  <c r="J445" s="1"/>
  <c r="I446"/>
  <c r="I445" s="1"/>
  <c r="H446"/>
  <c r="H445"/>
  <c r="J443"/>
  <c r="I443"/>
  <c r="H443"/>
  <c r="H442" s="1"/>
  <c r="J442"/>
  <c r="I442"/>
  <c r="J440"/>
  <c r="J439" s="1"/>
  <c r="I440"/>
  <c r="I439" s="1"/>
  <c r="H440"/>
  <c r="H439" s="1"/>
  <c r="J438"/>
  <c r="I438"/>
  <c r="H438"/>
  <c r="H437" s="1"/>
  <c r="H436" s="1"/>
  <c r="J437"/>
  <c r="J436" s="1"/>
  <c r="I437"/>
  <c r="I436"/>
  <c r="J433"/>
  <c r="J432" s="1"/>
  <c r="I433"/>
  <c r="H433"/>
  <c r="I432"/>
  <c r="H432"/>
  <c r="J430"/>
  <c r="J429" s="1"/>
  <c r="I430"/>
  <c r="I429" s="1"/>
  <c r="H430"/>
  <c r="H429" s="1"/>
  <c r="J426"/>
  <c r="J425" s="1"/>
  <c r="I426"/>
  <c r="H426"/>
  <c r="H425" s="1"/>
  <c r="I425"/>
  <c r="J424"/>
  <c r="I424"/>
  <c r="I423" s="1"/>
  <c r="I422" s="1"/>
  <c r="H424"/>
  <c r="H423" s="1"/>
  <c r="H422" s="1"/>
  <c r="J423"/>
  <c r="J422"/>
  <c r="J420"/>
  <c r="J419" s="1"/>
  <c r="I420"/>
  <c r="I419" s="1"/>
  <c r="H420"/>
  <c r="H419" s="1"/>
  <c r="J417"/>
  <c r="J416" s="1"/>
  <c r="I417"/>
  <c r="I416" s="1"/>
  <c r="H417"/>
  <c r="H416" s="1"/>
  <c r="J414"/>
  <c r="J413" s="1"/>
  <c r="I414"/>
  <c r="I413" s="1"/>
  <c r="H414"/>
  <c r="H413" s="1"/>
  <c r="J411"/>
  <c r="J410" s="1"/>
  <c r="I411"/>
  <c r="I410" s="1"/>
  <c r="H411"/>
  <c r="H410" s="1"/>
  <c r="J409"/>
  <c r="J408" s="1"/>
  <c r="I409"/>
  <c r="I408" s="1"/>
  <c r="I407" s="1"/>
  <c r="H409"/>
  <c r="H408"/>
  <c r="H407" s="1"/>
  <c r="J407"/>
  <c r="J405"/>
  <c r="J404" s="1"/>
  <c r="I405"/>
  <c r="I404" s="1"/>
  <c r="H405"/>
  <c r="H404" s="1"/>
  <c r="J401"/>
  <c r="J400" s="1"/>
  <c r="I401"/>
  <c r="I400" s="1"/>
  <c r="H401"/>
  <c r="H400" s="1"/>
  <c r="J399"/>
  <c r="I399"/>
  <c r="I398" s="1"/>
  <c r="I397" s="1"/>
  <c r="H399"/>
  <c r="H398" s="1"/>
  <c r="H397" s="1"/>
  <c r="J398"/>
  <c r="J397" s="1"/>
  <c r="J396" s="1"/>
  <c r="J394"/>
  <c r="J393" s="1"/>
  <c r="I394"/>
  <c r="I393" s="1"/>
  <c r="H394"/>
  <c r="H393" s="1"/>
  <c r="J392"/>
  <c r="J391" s="1"/>
  <c r="J390" s="1"/>
  <c r="I392"/>
  <c r="H392"/>
  <c r="H391" s="1"/>
  <c r="H390" s="1"/>
  <c r="I391"/>
  <c r="I390" s="1"/>
  <c r="J388"/>
  <c r="J387" s="1"/>
  <c r="J386" s="1"/>
  <c r="I388"/>
  <c r="H388"/>
  <c r="I387"/>
  <c r="I386" s="1"/>
  <c r="H387"/>
  <c r="H386" s="1"/>
  <c r="J385"/>
  <c r="I385"/>
  <c r="H385"/>
  <c r="H384" s="1"/>
  <c r="H383" s="1"/>
  <c r="J384"/>
  <c r="J383" s="1"/>
  <c r="I384"/>
  <c r="I383" s="1"/>
  <c r="J381"/>
  <c r="J380" s="1"/>
  <c r="I381"/>
  <c r="I380" s="1"/>
  <c r="H381"/>
  <c r="H380" s="1"/>
  <c r="J377"/>
  <c r="J376" s="1"/>
  <c r="I377"/>
  <c r="I376" s="1"/>
  <c r="H377"/>
  <c r="H376" s="1"/>
  <c r="J375"/>
  <c r="I375"/>
  <c r="H375"/>
  <c r="H374" s="1"/>
  <c r="H373" s="1"/>
  <c r="J374"/>
  <c r="J373" s="1"/>
  <c r="I374"/>
  <c r="I373" s="1"/>
  <c r="J371"/>
  <c r="J370" s="1"/>
  <c r="I371"/>
  <c r="I370" s="1"/>
  <c r="H371"/>
  <c r="H370"/>
  <c r="J366"/>
  <c r="J365" s="1"/>
  <c r="I366"/>
  <c r="I365" s="1"/>
  <c r="H366"/>
  <c r="H365" s="1"/>
  <c r="H361" s="1"/>
  <c r="J363"/>
  <c r="I363"/>
  <c r="H363"/>
  <c r="H362" s="1"/>
  <c r="J362"/>
  <c r="J361" s="1"/>
  <c r="I362"/>
  <c r="I361" s="1"/>
  <c r="J359"/>
  <c r="I359"/>
  <c r="I358" s="1"/>
  <c r="H359"/>
  <c r="H358" s="1"/>
  <c r="J358"/>
  <c r="J356"/>
  <c r="J355" s="1"/>
  <c r="I356"/>
  <c r="I355" s="1"/>
  <c r="I354" s="1"/>
  <c r="H356"/>
  <c r="H355" s="1"/>
  <c r="H354" s="1"/>
  <c r="J352"/>
  <c r="J351" s="1"/>
  <c r="J350" s="1"/>
  <c r="I352"/>
  <c r="I351" s="1"/>
  <c r="I350" s="1"/>
  <c r="H352"/>
  <c r="H351"/>
  <c r="H350" s="1"/>
  <c r="J349"/>
  <c r="I349"/>
  <c r="H349"/>
  <c r="J348"/>
  <c r="J347" s="1"/>
  <c r="I348"/>
  <c r="I347" s="1"/>
  <c r="H348"/>
  <c r="H347" s="1"/>
  <c r="J346"/>
  <c r="I346"/>
  <c r="I345" s="1"/>
  <c r="I344" s="1"/>
  <c r="H346"/>
  <c r="H345" s="1"/>
  <c r="H344" s="1"/>
  <c r="J345"/>
  <c r="J344" s="1"/>
  <c r="J343"/>
  <c r="J342" s="1"/>
  <c r="J341" s="1"/>
  <c r="I343"/>
  <c r="I342" s="1"/>
  <c r="I341" s="1"/>
  <c r="H343"/>
  <c r="H342" s="1"/>
  <c r="H341" s="1"/>
  <c r="J339"/>
  <c r="J338" s="1"/>
  <c r="I339"/>
  <c r="I338" s="1"/>
  <c r="H339"/>
  <c r="H338" s="1"/>
  <c r="J337"/>
  <c r="I337"/>
  <c r="I336" s="1"/>
  <c r="I335" s="1"/>
  <c r="H337"/>
  <c r="H336" s="1"/>
  <c r="H335" s="1"/>
  <c r="J336"/>
  <c r="J335" s="1"/>
  <c r="J332"/>
  <c r="I332"/>
  <c r="H332"/>
  <c r="J331"/>
  <c r="J328" s="1"/>
  <c r="J327" s="1"/>
  <c r="J326" s="1"/>
  <c r="I331"/>
  <c r="H331"/>
  <c r="J330"/>
  <c r="J329" s="1"/>
  <c r="I330"/>
  <c r="I329" s="1"/>
  <c r="H330"/>
  <c r="H329"/>
  <c r="H328" s="1"/>
  <c r="H327" s="1"/>
  <c r="H326" s="1"/>
  <c r="J325"/>
  <c r="I325"/>
  <c r="I324" s="1"/>
  <c r="I323" s="1"/>
  <c r="H325"/>
  <c r="H324" s="1"/>
  <c r="H323" s="1"/>
  <c r="J324"/>
  <c r="J323" s="1"/>
  <c r="H322"/>
  <c r="H321" s="1"/>
  <c r="H320" s="1"/>
  <c r="H319" s="1"/>
  <c r="H318" s="1"/>
  <c r="J321"/>
  <c r="J320" s="1"/>
  <c r="I321"/>
  <c r="I320" s="1"/>
  <c r="J315"/>
  <c r="J314" s="1"/>
  <c r="I315"/>
  <c r="I314" s="1"/>
  <c r="H315"/>
  <c r="H314" s="1"/>
  <c r="J312"/>
  <c r="J311" s="1"/>
  <c r="I312"/>
  <c r="I311" s="1"/>
  <c r="I310" s="1"/>
  <c r="H312"/>
  <c r="H311" s="1"/>
  <c r="J309"/>
  <c r="I309"/>
  <c r="I308" s="1"/>
  <c r="I307" s="1"/>
  <c r="H309"/>
  <c r="H308" s="1"/>
  <c r="H307" s="1"/>
  <c r="J308"/>
  <c r="J307" s="1"/>
  <c r="J306"/>
  <c r="J305" s="1"/>
  <c r="J304" s="1"/>
  <c r="I306"/>
  <c r="I305" s="1"/>
  <c r="I304" s="1"/>
  <c r="H306"/>
  <c r="H305" s="1"/>
  <c r="H304" s="1"/>
  <c r="H303" s="1"/>
  <c r="H302" s="1"/>
  <c r="H301"/>
  <c r="J300"/>
  <c r="J299" s="1"/>
  <c r="I300"/>
  <c r="I299" s="1"/>
  <c r="H300"/>
  <c r="H299" s="1"/>
  <c r="J297"/>
  <c r="J296" s="1"/>
  <c r="J295" s="1"/>
  <c r="I297"/>
  <c r="I296" s="1"/>
  <c r="I295" s="1"/>
  <c r="H297"/>
  <c r="H296" s="1"/>
  <c r="H294"/>
  <c r="J293"/>
  <c r="J292" s="1"/>
  <c r="I293"/>
  <c r="I292" s="1"/>
  <c r="H293"/>
  <c r="H292" s="1"/>
  <c r="J291"/>
  <c r="J290" s="1"/>
  <c r="J289" s="1"/>
  <c r="I291"/>
  <c r="H291"/>
  <c r="H290" s="1"/>
  <c r="H289" s="1"/>
  <c r="I290"/>
  <c r="I289" s="1"/>
  <c r="J286"/>
  <c r="J285" s="1"/>
  <c r="J284" s="1"/>
  <c r="I286"/>
  <c r="H286"/>
  <c r="I285"/>
  <c r="I284" s="1"/>
  <c r="H285"/>
  <c r="H284" s="1"/>
  <c r="J283"/>
  <c r="J282" s="1"/>
  <c r="J281" s="1"/>
  <c r="J280" s="1"/>
  <c r="I283"/>
  <c r="H283"/>
  <c r="I282"/>
  <c r="I281" s="1"/>
  <c r="H282"/>
  <c r="H281" s="1"/>
  <c r="J279"/>
  <c r="J278" s="1"/>
  <c r="J277" s="1"/>
  <c r="I279"/>
  <c r="H279"/>
  <c r="I278"/>
  <c r="I277" s="1"/>
  <c r="H278"/>
  <c r="H277"/>
  <c r="H273" s="1"/>
  <c r="J276"/>
  <c r="I276"/>
  <c r="I275" s="1"/>
  <c r="H276"/>
  <c r="H275" s="1"/>
  <c r="H274" s="1"/>
  <c r="J275"/>
  <c r="J274" s="1"/>
  <c r="I274"/>
  <c r="I273" s="1"/>
  <c r="J272"/>
  <c r="I272"/>
  <c r="I271" s="1"/>
  <c r="H272"/>
  <c r="H271" s="1"/>
  <c r="H270" s="1"/>
  <c r="J271"/>
  <c r="J270" s="1"/>
  <c r="I270"/>
  <c r="J269"/>
  <c r="I269"/>
  <c r="I268" s="1"/>
  <c r="I267" s="1"/>
  <c r="H269"/>
  <c r="H268" s="1"/>
  <c r="H267" s="1"/>
  <c r="J268"/>
  <c r="J267" s="1"/>
  <c r="I266"/>
  <c r="J265"/>
  <c r="I265"/>
  <c r="I264" s="1"/>
  <c r="I263" s="1"/>
  <c r="H265"/>
  <c r="H264" s="1"/>
  <c r="H263" s="1"/>
  <c r="J264"/>
  <c r="J263" s="1"/>
  <c r="J262"/>
  <c r="J261" s="1"/>
  <c r="J260" s="1"/>
  <c r="I262"/>
  <c r="I261" s="1"/>
  <c r="I260" s="1"/>
  <c r="H262"/>
  <c r="H261"/>
  <c r="H260" s="1"/>
  <c r="J259"/>
  <c r="J258" s="1"/>
  <c r="J257" s="1"/>
  <c r="I259"/>
  <c r="H259"/>
  <c r="I258"/>
  <c r="I257" s="1"/>
  <c r="I256" s="1"/>
  <c r="H258"/>
  <c r="H257" s="1"/>
  <c r="J254"/>
  <c r="I254"/>
  <c r="I253" s="1"/>
  <c r="I252" s="1"/>
  <c r="H254"/>
  <c r="H253" s="1"/>
  <c r="H252" s="1"/>
  <c r="J253"/>
  <c r="J252" s="1"/>
  <c r="J251"/>
  <c r="J250" s="1"/>
  <c r="J249" s="1"/>
  <c r="I251"/>
  <c r="I250" s="1"/>
  <c r="I249" s="1"/>
  <c r="I248" s="1"/>
  <c r="H251"/>
  <c r="H250"/>
  <c r="H249" s="1"/>
  <c r="J247"/>
  <c r="J246" s="1"/>
  <c r="J245" s="1"/>
  <c r="I247"/>
  <c r="I246" s="1"/>
  <c r="I245" s="1"/>
  <c r="H247"/>
  <c r="H246"/>
  <c r="H245" s="1"/>
  <c r="J244"/>
  <c r="J243" s="1"/>
  <c r="J242" s="1"/>
  <c r="J241" s="1"/>
  <c r="I244"/>
  <c r="H244"/>
  <c r="I243"/>
  <c r="I242" s="1"/>
  <c r="H243"/>
  <c r="H242" s="1"/>
  <c r="H241" s="1"/>
  <c r="J239"/>
  <c r="J238" s="1"/>
  <c r="I239"/>
  <c r="I238" s="1"/>
  <c r="H239"/>
  <c r="H238" s="1"/>
  <c r="J236"/>
  <c r="J235" s="1"/>
  <c r="I236"/>
  <c r="I235" s="1"/>
  <c r="H236"/>
  <c r="H235" s="1"/>
  <c r="J234"/>
  <c r="J233" s="1"/>
  <c r="J232" s="1"/>
  <c r="I234"/>
  <c r="H234"/>
  <c r="I233"/>
  <c r="I232" s="1"/>
  <c r="H233"/>
  <c r="H232"/>
  <c r="J231"/>
  <c r="I231"/>
  <c r="H231"/>
  <c r="H230" s="1"/>
  <c r="H229" s="1"/>
  <c r="J230"/>
  <c r="J229" s="1"/>
  <c r="I230"/>
  <c r="I229" s="1"/>
  <c r="J227"/>
  <c r="J226" s="1"/>
  <c r="I227"/>
  <c r="I226" s="1"/>
  <c r="H227"/>
  <c r="H226" s="1"/>
  <c r="J225"/>
  <c r="J224" s="1"/>
  <c r="J223" s="1"/>
  <c r="I225"/>
  <c r="H225"/>
  <c r="I224"/>
  <c r="I223" s="1"/>
  <c r="H224"/>
  <c r="H223" s="1"/>
  <c r="J222"/>
  <c r="I222"/>
  <c r="H222"/>
  <c r="H221" s="1"/>
  <c r="H220" s="1"/>
  <c r="J221"/>
  <c r="J220" s="1"/>
  <c r="I221"/>
  <c r="I220" s="1"/>
  <c r="J216"/>
  <c r="J215" s="1"/>
  <c r="J214" s="1"/>
  <c r="J213" s="1"/>
  <c r="J212" s="1"/>
  <c r="I216"/>
  <c r="I215" s="1"/>
  <c r="I214" s="1"/>
  <c r="I213" s="1"/>
  <c r="I212" s="1"/>
  <c r="H216"/>
  <c r="H215"/>
  <c r="H214" s="1"/>
  <c r="H213" s="1"/>
  <c r="H212" s="1"/>
  <c r="J210"/>
  <c r="J209" s="1"/>
  <c r="J208" s="1"/>
  <c r="I210"/>
  <c r="I209" s="1"/>
  <c r="I208" s="1"/>
  <c r="H210"/>
  <c r="H209" s="1"/>
  <c r="H208" s="1"/>
  <c r="H207"/>
  <c r="H206" s="1"/>
  <c r="H205" s="1"/>
  <c r="J206"/>
  <c r="J205" s="1"/>
  <c r="I206"/>
  <c r="I205"/>
  <c r="J203"/>
  <c r="J202" s="1"/>
  <c r="J201" s="1"/>
  <c r="I203"/>
  <c r="I202" s="1"/>
  <c r="I201" s="1"/>
  <c r="H203"/>
  <c r="H202" s="1"/>
  <c r="H201" s="1"/>
  <c r="J199"/>
  <c r="J198" s="1"/>
  <c r="I199"/>
  <c r="I198" s="1"/>
  <c r="H199"/>
  <c r="H198" s="1"/>
  <c r="J196"/>
  <c r="J195" s="1"/>
  <c r="J194" s="1"/>
  <c r="I196"/>
  <c r="I195" s="1"/>
  <c r="H196"/>
  <c r="H195" s="1"/>
  <c r="J193"/>
  <c r="I193"/>
  <c r="I192" s="1"/>
  <c r="I191" s="1"/>
  <c r="I190" s="1"/>
  <c r="H193"/>
  <c r="H192" s="1"/>
  <c r="H191" s="1"/>
  <c r="H190" s="1"/>
  <c r="J192"/>
  <c r="J191" s="1"/>
  <c r="J190" s="1"/>
  <c r="H189"/>
  <c r="J188"/>
  <c r="J187" s="1"/>
  <c r="J186" s="1"/>
  <c r="I188"/>
  <c r="I187" s="1"/>
  <c r="I186" s="1"/>
  <c r="H188"/>
  <c r="H187" s="1"/>
  <c r="H186" s="1"/>
  <c r="J184"/>
  <c r="J183" s="1"/>
  <c r="J182" s="1"/>
  <c r="I184"/>
  <c r="I183" s="1"/>
  <c r="I182" s="1"/>
  <c r="H184"/>
  <c r="H183"/>
  <c r="H182" s="1"/>
  <c r="J180"/>
  <c r="J179" s="1"/>
  <c r="I180"/>
  <c r="I179" s="1"/>
  <c r="H180"/>
  <c r="H179" s="1"/>
  <c r="J177"/>
  <c r="J176" s="1"/>
  <c r="I177"/>
  <c r="I176" s="1"/>
  <c r="H177"/>
  <c r="H176" s="1"/>
  <c r="J175"/>
  <c r="I175"/>
  <c r="H175"/>
  <c r="H174" s="1"/>
  <c r="H173" s="1"/>
  <c r="J174"/>
  <c r="J173" s="1"/>
  <c r="I174"/>
  <c r="I173"/>
  <c r="H171"/>
  <c r="J170"/>
  <c r="I170"/>
  <c r="I169" s="1"/>
  <c r="H170"/>
  <c r="H169" s="1"/>
  <c r="J169"/>
  <c r="J167"/>
  <c r="J166" s="1"/>
  <c r="I167"/>
  <c r="H167"/>
  <c r="H166" s="1"/>
  <c r="I166"/>
  <c r="J164"/>
  <c r="J163" s="1"/>
  <c r="I164"/>
  <c r="I163" s="1"/>
  <c r="H164"/>
  <c r="H163" s="1"/>
  <c r="J162"/>
  <c r="J161" s="1"/>
  <c r="J160" s="1"/>
  <c r="I162"/>
  <c r="H162"/>
  <c r="I161"/>
  <c r="I160" s="1"/>
  <c r="H161"/>
  <c r="H160" s="1"/>
  <c r="H158"/>
  <c r="H157" s="1"/>
  <c r="H156" s="1"/>
  <c r="J157"/>
  <c r="J156" s="1"/>
  <c r="I157"/>
  <c r="I156" s="1"/>
  <c r="J155"/>
  <c r="J154" s="1"/>
  <c r="J153" s="1"/>
  <c r="I155"/>
  <c r="I154" s="1"/>
  <c r="I153" s="1"/>
  <c r="H155"/>
  <c r="H154"/>
  <c r="H153" s="1"/>
  <c r="J152"/>
  <c r="J151" s="1"/>
  <c r="J150" s="1"/>
  <c r="H152"/>
  <c r="I151"/>
  <c r="I150" s="1"/>
  <c r="H151"/>
  <c r="H150" s="1"/>
  <c r="H149" s="1"/>
  <c r="J146"/>
  <c r="I146"/>
  <c r="I145" s="1"/>
  <c r="H146"/>
  <c r="H145" s="1"/>
  <c r="J145"/>
  <c r="J143"/>
  <c r="J142" s="1"/>
  <c r="I143"/>
  <c r="H143"/>
  <c r="H142" s="1"/>
  <c r="I142"/>
  <c r="J141"/>
  <c r="I141"/>
  <c r="I140" s="1"/>
  <c r="I139" s="1"/>
  <c r="H141"/>
  <c r="H140" s="1"/>
  <c r="H139" s="1"/>
  <c r="J140"/>
  <c r="J139" s="1"/>
  <c r="J138"/>
  <c r="I138"/>
  <c r="I137" s="1"/>
  <c r="I136" s="1"/>
  <c r="H138"/>
  <c r="J137"/>
  <c r="H137"/>
  <c r="H136" s="1"/>
  <c r="J136"/>
  <c r="J135"/>
  <c r="J134" s="1"/>
  <c r="J133" s="1"/>
  <c r="I135"/>
  <c r="H135"/>
  <c r="I134"/>
  <c r="I133" s="1"/>
  <c r="H134"/>
  <c r="H133" s="1"/>
  <c r="J131"/>
  <c r="J130" s="1"/>
  <c r="I131"/>
  <c r="I130" s="1"/>
  <c r="H131"/>
  <c r="H130" s="1"/>
  <c r="J126"/>
  <c r="J125" s="1"/>
  <c r="J124" s="1"/>
  <c r="J123" s="1"/>
  <c r="J122" s="1"/>
  <c r="J121" s="1"/>
  <c r="I126"/>
  <c r="H126"/>
  <c r="I125"/>
  <c r="I124" s="1"/>
  <c r="I123" s="1"/>
  <c r="I122" s="1"/>
  <c r="I121" s="1"/>
  <c r="H125"/>
  <c r="H124" s="1"/>
  <c r="H123" s="1"/>
  <c r="H122" s="1"/>
  <c r="H121" s="1"/>
  <c r="J119"/>
  <c r="J118" s="1"/>
  <c r="I119"/>
  <c r="I118" s="1"/>
  <c r="H119"/>
  <c r="H118" s="1"/>
  <c r="J116"/>
  <c r="J115" s="1"/>
  <c r="I116"/>
  <c r="H116"/>
  <c r="I115"/>
  <c r="H115"/>
  <c r="I114"/>
  <c r="J113"/>
  <c r="J112" s="1"/>
  <c r="I113"/>
  <c r="I112" s="1"/>
  <c r="H113"/>
  <c r="H112" s="1"/>
  <c r="J110"/>
  <c r="J109" s="1"/>
  <c r="I110"/>
  <c r="I109" s="1"/>
  <c r="H110"/>
  <c r="H109" s="1"/>
  <c r="J107"/>
  <c r="I107"/>
  <c r="I106" s="1"/>
  <c r="H107"/>
  <c r="H106" s="1"/>
  <c r="J106"/>
  <c r="J105"/>
  <c r="I105"/>
  <c r="H105"/>
  <c r="H104" s="1"/>
  <c r="H103" s="1"/>
  <c r="J104"/>
  <c r="J103" s="1"/>
  <c r="I104"/>
  <c r="I103"/>
  <c r="J101"/>
  <c r="J100" s="1"/>
  <c r="I101"/>
  <c r="I100" s="1"/>
  <c r="H101"/>
  <c r="H100" s="1"/>
  <c r="J99"/>
  <c r="J98" s="1"/>
  <c r="J97" s="1"/>
  <c r="I99"/>
  <c r="H99"/>
  <c r="I98"/>
  <c r="I97" s="1"/>
  <c r="H98"/>
  <c r="H97" s="1"/>
  <c r="J95"/>
  <c r="J94" s="1"/>
  <c r="I95"/>
  <c r="I94" s="1"/>
  <c r="H95"/>
  <c r="H94"/>
  <c r="J93"/>
  <c r="I93"/>
  <c r="I92" s="1"/>
  <c r="I91" s="1"/>
  <c r="H93"/>
  <c r="J92"/>
  <c r="J91" s="1"/>
  <c r="H92"/>
  <c r="H91" s="1"/>
  <c r="J89"/>
  <c r="J88" s="1"/>
  <c r="I89"/>
  <c r="I88" s="1"/>
  <c r="H89"/>
  <c r="H88" s="1"/>
  <c r="J87"/>
  <c r="H87"/>
  <c r="J86"/>
  <c r="J85" s="1"/>
  <c r="I86"/>
  <c r="I85" s="1"/>
  <c r="H86"/>
  <c r="H85" s="1"/>
  <c r="J83"/>
  <c r="J82" s="1"/>
  <c r="I83"/>
  <c r="I82" s="1"/>
  <c r="H83"/>
  <c r="H82" s="1"/>
  <c r="J80"/>
  <c r="J79" s="1"/>
  <c r="I80"/>
  <c r="I79" s="1"/>
  <c r="H80"/>
  <c r="H79"/>
  <c r="J77"/>
  <c r="I77"/>
  <c r="H77"/>
  <c r="H76" s="1"/>
  <c r="J76"/>
  <c r="I76"/>
  <c r="J74"/>
  <c r="J73" s="1"/>
  <c r="I74"/>
  <c r="I73" s="1"/>
  <c r="H74"/>
  <c r="H73" s="1"/>
  <c r="J72"/>
  <c r="I72"/>
  <c r="H72"/>
  <c r="H71" s="1"/>
  <c r="H70" s="1"/>
  <c r="J71"/>
  <c r="I71"/>
  <c r="J70"/>
  <c r="I70"/>
  <c r="J68"/>
  <c r="J67" s="1"/>
  <c r="I68"/>
  <c r="I67" s="1"/>
  <c r="H68"/>
  <c r="H67" s="1"/>
  <c r="J66"/>
  <c r="I66"/>
  <c r="H66"/>
  <c r="J65"/>
  <c r="J64" s="1"/>
  <c r="I65"/>
  <c r="I64" s="1"/>
  <c r="H65"/>
  <c r="H64"/>
  <c r="J62"/>
  <c r="I62"/>
  <c r="I61" s="1"/>
  <c r="H62"/>
  <c r="H61" s="1"/>
  <c r="J61"/>
  <c r="J60"/>
  <c r="J59" s="1"/>
  <c r="J58" s="1"/>
  <c r="I60"/>
  <c r="H60"/>
  <c r="I59"/>
  <c r="I58" s="1"/>
  <c r="H59"/>
  <c r="H58" s="1"/>
  <c r="J57"/>
  <c r="I57"/>
  <c r="H57"/>
  <c r="H56" s="1"/>
  <c r="H55" s="1"/>
  <c r="J56"/>
  <c r="J55" s="1"/>
  <c r="I56"/>
  <c r="I55" s="1"/>
  <c r="J54"/>
  <c r="I54"/>
  <c r="H54"/>
  <c r="H53" s="1"/>
  <c r="H52" s="1"/>
  <c r="J53"/>
  <c r="I53"/>
  <c r="I52" s="1"/>
  <c r="J52"/>
  <c r="J51"/>
  <c r="I51"/>
  <c r="I50" s="1"/>
  <c r="I49" s="1"/>
  <c r="H51"/>
  <c r="J50"/>
  <c r="J49" s="1"/>
  <c r="H50"/>
  <c r="H49" s="1"/>
  <c r="J47"/>
  <c r="J46" s="1"/>
  <c r="I47"/>
  <c r="I46" s="1"/>
  <c r="H47"/>
  <c r="H46"/>
  <c r="J42"/>
  <c r="J41" s="1"/>
  <c r="J40" s="1"/>
  <c r="I42"/>
  <c r="I41" s="1"/>
  <c r="I40" s="1"/>
  <c r="H42"/>
  <c r="H41"/>
  <c r="H40" s="1"/>
  <c r="J38"/>
  <c r="J37" s="1"/>
  <c r="J36" s="1"/>
  <c r="I38"/>
  <c r="I37" s="1"/>
  <c r="I36" s="1"/>
  <c r="H38"/>
  <c r="H37"/>
  <c r="H36" s="1"/>
  <c r="J34"/>
  <c r="J33" s="1"/>
  <c r="J32" s="1"/>
  <c r="I34"/>
  <c r="I33" s="1"/>
  <c r="I32" s="1"/>
  <c r="H34"/>
  <c r="H33" s="1"/>
  <c r="H32" s="1"/>
  <c r="J31"/>
  <c r="I31"/>
  <c r="I30" s="1"/>
  <c r="I29" s="1"/>
  <c r="I28" s="1"/>
  <c r="H31"/>
  <c r="J30"/>
  <c r="J29" s="1"/>
  <c r="J28" s="1"/>
  <c r="H30"/>
  <c r="H29" s="1"/>
  <c r="H28" s="1"/>
  <c r="J26"/>
  <c r="J25" s="1"/>
  <c r="J24" s="1"/>
  <c r="I26"/>
  <c r="I25" s="1"/>
  <c r="I24" s="1"/>
  <c r="H26"/>
  <c r="H25"/>
  <c r="H24" s="1"/>
  <c r="J22"/>
  <c r="J21" s="1"/>
  <c r="J20" s="1"/>
  <c r="I22"/>
  <c r="I21" s="1"/>
  <c r="I20" s="1"/>
  <c r="H22"/>
  <c r="H21" s="1"/>
  <c r="H20" s="1"/>
  <c r="J18"/>
  <c r="I18"/>
  <c r="H18"/>
  <c r="H17" s="1"/>
  <c r="H16" s="1"/>
  <c r="J17"/>
  <c r="J16" s="1"/>
  <c r="I17"/>
  <c r="I16" s="1"/>
  <c r="I483" l="1"/>
  <c r="J593"/>
  <c r="H527"/>
  <c r="I577"/>
  <c r="J670"/>
  <c r="I534"/>
  <c r="I670"/>
  <c r="J683"/>
  <c r="H469"/>
  <c r="J476"/>
  <c r="J462"/>
  <c r="H455"/>
  <c r="I448"/>
  <c r="J435"/>
  <c r="H435"/>
  <c r="H428"/>
  <c r="I403"/>
  <c r="H403"/>
  <c r="H396"/>
  <c r="I752"/>
  <c r="I751" s="1"/>
  <c r="I741"/>
  <c r="I740" s="1"/>
  <c r="H733"/>
  <c r="H732" s="1"/>
  <c r="J697"/>
  <c r="H798"/>
  <c r="J855"/>
  <c r="J851" s="1"/>
  <c r="I886"/>
  <c r="H909"/>
  <c r="H908" s="1"/>
  <c r="J922"/>
  <c r="H353"/>
  <c r="I288"/>
  <c r="J310"/>
  <c r="H295"/>
  <c r="H310"/>
  <c r="H266"/>
  <c r="J248"/>
  <c r="J266"/>
  <c r="I149"/>
  <c r="J129"/>
  <c r="J128" s="1"/>
  <c r="I490"/>
  <c r="H711"/>
  <c r="H759"/>
  <c r="H15"/>
  <c r="H683"/>
  <c r="H722"/>
  <c r="J149"/>
  <c r="I194"/>
  <c r="J256"/>
  <c r="J288"/>
  <c r="J354"/>
  <c r="J353" s="1"/>
  <c r="I389"/>
  <c r="J428"/>
  <c r="J448"/>
  <c r="J455"/>
  <c r="I476"/>
  <c r="J483"/>
  <c r="J504"/>
  <c r="J527"/>
  <c r="H534"/>
  <c r="I697"/>
  <c r="J704"/>
  <c r="J711"/>
  <c r="I733"/>
  <c r="I732" s="1"/>
  <c r="J741"/>
  <c r="J740" s="1"/>
  <c r="H863"/>
  <c r="J886"/>
  <c r="I897"/>
  <c r="I896" s="1"/>
  <c r="H922"/>
  <c r="H921" s="1"/>
  <c r="J159"/>
  <c r="H194"/>
  <c r="H280"/>
  <c r="I319"/>
  <c r="I318" s="1"/>
  <c r="I328"/>
  <c r="I327" s="1"/>
  <c r="I326" s="1"/>
  <c r="H379"/>
  <c r="J389"/>
  <c r="I396"/>
  <c r="I428"/>
  <c r="I435"/>
  <c r="I455"/>
  <c r="I462"/>
  <c r="H483"/>
  <c r="H490"/>
  <c r="H511"/>
  <c r="J534"/>
  <c r="J541"/>
  <c r="H548"/>
  <c r="H555"/>
  <c r="H593"/>
  <c r="I711"/>
  <c r="J759"/>
  <c r="I808"/>
  <c r="I855"/>
  <c r="I851" s="1"/>
  <c r="H915"/>
  <c r="H914" s="1"/>
  <c r="J15"/>
  <c r="J45"/>
  <c r="J44" s="1"/>
  <c r="H159"/>
  <c r="I172"/>
  <c r="J219"/>
  <c r="J218" s="1"/>
  <c r="H288"/>
  <c r="H287" s="1"/>
  <c r="I303"/>
  <c r="I302" s="1"/>
  <c r="I334"/>
  <c r="I333" s="1"/>
  <c r="I317" s="1"/>
  <c r="J379"/>
  <c r="H462"/>
  <c r="J469"/>
  <c r="J497"/>
  <c r="H504"/>
  <c r="I541"/>
  <c r="J577"/>
  <c r="I600"/>
  <c r="H704"/>
  <c r="H741"/>
  <c r="H740" s="1"/>
  <c r="H696" s="1"/>
  <c r="J768"/>
  <c r="H818"/>
  <c r="H828"/>
  <c r="H797" s="1"/>
  <c r="I907"/>
  <c r="J915"/>
  <c r="J914" s="1"/>
  <c r="I287"/>
  <c r="J303"/>
  <c r="J302" s="1"/>
  <c r="J287" s="1"/>
  <c r="H334"/>
  <c r="H333" s="1"/>
  <c r="J369"/>
  <c r="H389"/>
  <c r="H448"/>
  <c r="I497"/>
  <c r="J548"/>
  <c r="H577"/>
  <c r="I593"/>
  <c r="J600"/>
  <c r="H670"/>
  <c r="I722"/>
  <c r="J733"/>
  <c r="J732" s="1"/>
  <c r="J752"/>
  <c r="J751" s="1"/>
  <c r="J798"/>
  <c r="J828"/>
  <c r="J907"/>
  <c r="I922"/>
  <c r="I921" s="1"/>
  <c r="H45"/>
  <c r="H44" s="1"/>
  <c r="H14" s="1"/>
  <c r="I159"/>
  <c r="I148" s="1"/>
  <c r="J172"/>
  <c r="J148" s="1"/>
  <c r="I219"/>
  <c r="H256"/>
  <c r="H255" s="1"/>
  <c r="J334"/>
  <c r="J333" s="1"/>
  <c r="I15"/>
  <c r="I45"/>
  <c r="I44" s="1"/>
  <c r="H129"/>
  <c r="H128" s="1"/>
  <c r="H219"/>
  <c r="I241"/>
  <c r="H248"/>
  <c r="I353"/>
  <c r="I129"/>
  <c r="I128" s="1"/>
  <c r="H172"/>
  <c r="H148" s="1"/>
  <c r="H768"/>
  <c r="I369"/>
  <c r="J490"/>
  <c r="I511"/>
  <c r="H541"/>
  <c r="J555"/>
  <c r="H600"/>
  <c r="I683"/>
  <c r="I696"/>
  <c r="I759"/>
  <c r="I828"/>
  <c r="I863"/>
  <c r="H907"/>
  <c r="I280"/>
  <c r="I255" s="1"/>
  <c r="H369"/>
  <c r="J403"/>
  <c r="I469"/>
  <c r="H497"/>
  <c r="I555"/>
  <c r="J722"/>
  <c r="I768"/>
  <c r="I798"/>
  <c r="J818"/>
  <c r="J797" s="1"/>
  <c r="I850"/>
  <c r="H897"/>
  <c r="H896" s="1"/>
  <c r="J921"/>
  <c r="J273"/>
  <c r="J255" s="1"/>
  <c r="H317"/>
  <c r="J319"/>
  <c r="J318" s="1"/>
  <c r="J317" s="1"/>
  <c r="I379"/>
  <c r="J511"/>
  <c r="H851"/>
  <c r="H850" s="1"/>
  <c r="J863"/>
  <c r="J850" l="1"/>
  <c r="J127"/>
  <c r="I14"/>
  <c r="J14"/>
  <c r="J217"/>
  <c r="H218"/>
  <c r="H217" s="1"/>
  <c r="I218"/>
  <c r="H368"/>
  <c r="J368"/>
  <c r="J696"/>
  <c r="I368"/>
  <c r="H127"/>
  <c r="I217"/>
  <c r="I797"/>
  <c r="I127"/>
  <c r="H938" l="1"/>
  <c r="H940" s="1"/>
  <c r="J938"/>
  <c r="J940" s="1"/>
  <c r="I938"/>
  <c r="I940" s="1"/>
  <c r="H961" l="1"/>
  <c r="H963" s="1"/>
  <c r="H937"/>
  <c r="J961"/>
  <c r="J963" s="1"/>
  <c r="J937"/>
  <c r="I961"/>
  <c r="I963" s="1"/>
  <c r="I937"/>
  <c r="N1027" i="4" l="1"/>
  <c r="N1026" s="1"/>
  <c r="N1025" s="1"/>
  <c r="N1024" s="1"/>
  <c r="N1023" s="1"/>
  <c r="N1022" s="1"/>
  <c r="N1021" s="1"/>
  <c r="N1012" s="1"/>
  <c r="N1035" s="1"/>
  <c r="M1027"/>
  <c r="M1026"/>
  <c r="M1025" s="1"/>
  <c r="M1024" s="1"/>
  <c r="M1023" s="1"/>
  <c r="L1026"/>
  <c r="L1025"/>
  <c r="L1024" s="1"/>
  <c r="L1023" s="1"/>
  <c r="L1022" s="1"/>
  <c r="L1021" s="1"/>
  <c r="L1012" s="1"/>
  <c r="L1035" s="1"/>
  <c r="M1022"/>
  <c r="M1021" s="1"/>
  <c r="M1012" s="1"/>
  <c r="M1035" s="1"/>
  <c r="N1009"/>
  <c r="M1009"/>
  <c r="M1008" s="1"/>
  <c r="M1007" s="1"/>
  <c r="M1006" s="1"/>
  <c r="M1005" s="1"/>
  <c r="M1004" s="1"/>
  <c r="M1003" s="1"/>
  <c r="L1009"/>
  <c r="L1008" s="1"/>
  <c r="L1007" s="1"/>
  <c r="L1006" s="1"/>
  <c r="L1005" s="1"/>
  <c r="L1004" s="1"/>
  <c r="L1003" s="1"/>
  <c r="N1008"/>
  <c r="N1007" s="1"/>
  <c r="N1006" s="1"/>
  <c r="N1005" s="1"/>
  <c r="N1004" s="1"/>
  <c r="N1003" s="1"/>
  <c r="N1001"/>
  <c r="N1000" s="1"/>
  <c r="M1001"/>
  <c r="M1000" s="1"/>
  <c r="L1001"/>
  <c r="L1000" s="1"/>
  <c r="N998"/>
  <c r="N997" s="1"/>
  <c r="N996" s="1"/>
  <c r="M998"/>
  <c r="M997" s="1"/>
  <c r="M996" s="1"/>
  <c r="L998"/>
  <c r="L997" s="1"/>
  <c r="L996" s="1"/>
  <c r="N994"/>
  <c r="N993" s="1"/>
  <c r="M994"/>
  <c r="M993" s="1"/>
  <c r="L994"/>
  <c r="L993" s="1"/>
  <c r="N991"/>
  <c r="N990" s="1"/>
  <c r="M991"/>
  <c r="M990" s="1"/>
  <c r="M989" s="1"/>
  <c r="L991"/>
  <c r="L990" s="1"/>
  <c r="N986"/>
  <c r="N985" s="1"/>
  <c r="M986"/>
  <c r="M985" s="1"/>
  <c r="L986"/>
  <c r="L985" s="1"/>
  <c r="N983"/>
  <c r="N982" s="1"/>
  <c r="M983"/>
  <c r="M982" s="1"/>
  <c r="L983"/>
  <c r="L982" s="1"/>
  <c r="L981" s="1"/>
  <c r="L980"/>
  <c r="L979" s="1"/>
  <c r="L978" s="1"/>
  <c r="N979"/>
  <c r="N978" s="1"/>
  <c r="M979"/>
  <c r="M978" s="1"/>
  <c r="N976"/>
  <c r="N975" s="1"/>
  <c r="M976"/>
  <c r="M975" s="1"/>
  <c r="L976"/>
  <c r="L975" s="1"/>
  <c r="M974"/>
  <c r="L973"/>
  <c r="L972" s="1"/>
  <c r="N972"/>
  <c r="M972"/>
  <c r="M971" s="1"/>
  <c r="N971"/>
  <c r="L971"/>
  <c r="N970"/>
  <c r="M970"/>
  <c r="M969" s="1"/>
  <c r="L970"/>
  <c r="L969" s="1"/>
  <c r="L968" s="1"/>
  <c r="L967" s="1"/>
  <c r="N969"/>
  <c r="N968" s="1"/>
  <c r="M968"/>
  <c r="M967" s="1"/>
  <c r="N965"/>
  <c r="N964" s="1"/>
  <c r="N963" s="1"/>
  <c r="M965"/>
  <c r="L965"/>
  <c r="L964" s="1"/>
  <c r="L963" s="1"/>
  <c r="M964"/>
  <c r="M963" s="1"/>
  <c r="N962"/>
  <c r="M962"/>
  <c r="M961" s="1"/>
  <c r="L962"/>
  <c r="N961"/>
  <c r="N960" s="1"/>
  <c r="N959" s="1"/>
  <c r="L961"/>
  <c r="L960" s="1"/>
  <c r="M960"/>
  <c r="N958"/>
  <c r="M958"/>
  <c r="M957" s="1"/>
  <c r="M956" s="1"/>
  <c r="L958"/>
  <c r="L957" s="1"/>
  <c r="L956" s="1"/>
  <c r="N957"/>
  <c r="N956" s="1"/>
  <c r="N955"/>
  <c r="N954" s="1"/>
  <c r="M955"/>
  <c r="L955"/>
  <c r="L954" s="1"/>
  <c r="L953" s="1"/>
  <c r="M954"/>
  <c r="M953" s="1"/>
  <c r="N953"/>
  <c r="N950"/>
  <c r="N949" s="1"/>
  <c r="M950"/>
  <c r="M949" s="1"/>
  <c r="L950"/>
  <c r="L949" s="1"/>
  <c r="N947"/>
  <c r="N946" s="1"/>
  <c r="M947"/>
  <c r="M946" s="1"/>
  <c r="L947"/>
  <c r="L946" s="1"/>
  <c r="N945"/>
  <c r="N944" s="1"/>
  <c r="M945"/>
  <c r="L945"/>
  <c r="L944" s="1"/>
  <c r="L943" s="1"/>
  <c r="M944"/>
  <c r="M943" s="1"/>
  <c r="N943"/>
  <c r="N942"/>
  <c r="M942"/>
  <c r="M941" s="1"/>
  <c r="M940" s="1"/>
  <c r="L942"/>
  <c r="L941" s="1"/>
  <c r="L940" s="1"/>
  <c r="N941"/>
  <c r="N940" s="1"/>
  <c r="N938"/>
  <c r="N937" s="1"/>
  <c r="M938"/>
  <c r="M937" s="1"/>
  <c r="L938"/>
  <c r="L937" s="1"/>
  <c r="N936"/>
  <c r="N935" s="1"/>
  <c r="M936"/>
  <c r="M935" s="1"/>
  <c r="M934" s="1"/>
  <c r="L936"/>
  <c r="L935" s="1"/>
  <c r="L934" s="1"/>
  <c r="N934"/>
  <c r="N933"/>
  <c r="M933"/>
  <c r="M932" s="1"/>
  <c r="M931" s="1"/>
  <c r="L933"/>
  <c r="N932"/>
  <c r="N931" s="1"/>
  <c r="N930" s="1"/>
  <c r="L932"/>
  <c r="L931" s="1"/>
  <c r="N925"/>
  <c r="M925"/>
  <c r="M923" s="1"/>
  <c r="L925"/>
  <c r="N924"/>
  <c r="N923" s="1"/>
  <c r="M924"/>
  <c r="L924"/>
  <c r="N922"/>
  <c r="N921" s="1"/>
  <c r="M922"/>
  <c r="M921" s="1"/>
  <c r="L922"/>
  <c r="L921" s="1"/>
  <c r="N917"/>
  <c r="N916" s="1"/>
  <c r="M917"/>
  <c r="M916" s="1"/>
  <c r="L917"/>
  <c r="L916"/>
  <c r="N915"/>
  <c r="N914" s="1"/>
  <c r="N913" s="1"/>
  <c r="N912" s="1"/>
  <c r="N911" s="1"/>
  <c r="N910" s="1"/>
  <c r="M915"/>
  <c r="M914" s="1"/>
  <c r="L915"/>
  <c r="L914"/>
  <c r="L913" s="1"/>
  <c r="L912" s="1"/>
  <c r="L911" s="1"/>
  <c r="L910" s="1"/>
  <c r="N908"/>
  <c r="N907" s="1"/>
  <c r="M908"/>
  <c r="M907" s="1"/>
  <c r="M906" s="1"/>
  <c r="L908"/>
  <c r="L907" s="1"/>
  <c r="L906" s="1"/>
  <c r="N906"/>
  <c r="N905"/>
  <c r="N904" s="1"/>
  <c r="N903" s="1"/>
  <c r="M905"/>
  <c r="M904" s="1"/>
  <c r="M903" s="1"/>
  <c r="L905"/>
  <c r="L904"/>
  <c r="L903" s="1"/>
  <c r="N900"/>
  <c r="N899" s="1"/>
  <c r="M900"/>
  <c r="L900"/>
  <c r="L899" s="1"/>
  <c r="L898" s="1"/>
  <c r="M899"/>
  <c r="M898" s="1"/>
  <c r="N898"/>
  <c r="N897"/>
  <c r="M897"/>
  <c r="M896" s="1"/>
  <c r="M895" s="1"/>
  <c r="L897"/>
  <c r="L896" s="1"/>
  <c r="L895" s="1"/>
  <c r="L894" s="1"/>
  <c r="N896"/>
  <c r="N895" s="1"/>
  <c r="N894" s="1"/>
  <c r="N893"/>
  <c r="N892" s="1"/>
  <c r="N891" s="1"/>
  <c r="M893"/>
  <c r="M892" s="1"/>
  <c r="M891" s="1"/>
  <c r="L893"/>
  <c r="L892" s="1"/>
  <c r="L891" s="1"/>
  <c r="N890"/>
  <c r="N889" s="1"/>
  <c r="N888" s="1"/>
  <c r="M890"/>
  <c r="M889" s="1"/>
  <c r="M888" s="1"/>
  <c r="M887" s="1"/>
  <c r="L890"/>
  <c r="L889" s="1"/>
  <c r="L888"/>
  <c r="N886"/>
  <c r="N885" s="1"/>
  <c r="N884" s="1"/>
  <c r="M886"/>
  <c r="L886"/>
  <c r="L885" s="1"/>
  <c r="L884" s="1"/>
  <c r="M885"/>
  <c r="M884" s="1"/>
  <c r="N883"/>
  <c r="N882" s="1"/>
  <c r="N881" s="1"/>
  <c r="N880" s="1"/>
  <c r="M883"/>
  <c r="M882" s="1"/>
  <c r="M881" s="1"/>
  <c r="L883"/>
  <c r="L882"/>
  <c r="L881" s="1"/>
  <c r="N879"/>
  <c r="M879"/>
  <c r="M878" s="1"/>
  <c r="M877" s="1"/>
  <c r="L879"/>
  <c r="L878" s="1"/>
  <c r="L877" s="1"/>
  <c r="N878"/>
  <c r="N877" s="1"/>
  <c r="N876"/>
  <c r="N875" s="1"/>
  <c r="N874" s="1"/>
  <c r="M876"/>
  <c r="M875" s="1"/>
  <c r="M874" s="1"/>
  <c r="L876"/>
  <c r="L875" s="1"/>
  <c r="L874" s="1"/>
  <c r="N873"/>
  <c r="M873"/>
  <c r="M872" s="1"/>
  <c r="M871" s="1"/>
  <c r="L873"/>
  <c r="N872"/>
  <c r="N871" s="1"/>
  <c r="L872"/>
  <c r="L871" s="1"/>
  <c r="N864"/>
  <c r="M864"/>
  <c r="M863" s="1"/>
  <c r="M862" s="1"/>
  <c r="M861" s="1"/>
  <c r="L864"/>
  <c r="L863" s="1"/>
  <c r="L862" s="1"/>
  <c r="L861" s="1"/>
  <c r="N863"/>
  <c r="N862" s="1"/>
  <c r="N861" s="1"/>
  <c r="N859"/>
  <c r="M859"/>
  <c r="M858" s="1"/>
  <c r="M857" s="1"/>
  <c r="L859"/>
  <c r="L858" s="1"/>
  <c r="L857" s="1"/>
  <c r="N858"/>
  <c r="N857" s="1"/>
  <c r="N855"/>
  <c r="N854" s="1"/>
  <c r="N853" s="1"/>
  <c r="M855"/>
  <c r="M854" s="1"/>
  <c r="M853" s="1"/>
  <c r="L855"/>
  <c r="L854" s="1"/>
  <c r="L853"/>
  <c r="N852"/>
  <c r="M852"/>
  <c r="M851" s="1"/>
  <c r="L852"/>
  <c r="N851"/>
  <c r="N850" s="1"/>
  <c r="N849" s="1"/>
  <c r="L851"/>
  <c r="L850" s="1"/>
  <c r="L849" s="1"/>
  <c r="M850"/>
  <c r="M849" s="1"/>
  <c r="N847"/>
  <c r="N846" s="1"/>
  <c r="M847"/>
  <c r="M846" s="1"/>
  <c r="L847"/>
  <c r="L846"/>
  <c r="N844"/>
  <c r="M844"/>
  <c r="M843" s="1"/>
  <c r="L844"/>
  <c r="N843"/>
  <c r="L843"/>
  <c r="N841"/>
  <c r="N840" s="1"/>
  <c r="M841"/>
  <c r="M840" s="1"/>
  <c r="L841"/>
  <c r="L840" s="1"/>
  <c r="N837"/>
  <c r="N836" s="1"/>
  <c r="M837"/>
  <c r="M836" s="1"/>
  <c r="L837"/>
  <c r="L836" s="1"/>
  <c r="N834"/>
  <c r="N833" s="1"/>
  <c r="M834"/>
  <c r="M833" s="1"/>
  <c r="L834"/>
  <c r="L833" s="1"/>
  <c r="N831"/>
  <c r="N830" s="1"/>
  <c r="N829" s="1"/>
  <c r="M831"/>
  <c r="M830" s="1"/>
  <c r="L831"/>
  <c r="L830" s="1"/>
  <c r="L829" s="1"/>
  <c r="N827"/>
  <c r="N826" s="1"/>
  <c r="M827"/>
  <c r="M826" s="1"/>
  <c r="L827"/>
  <c r="L826" s="1"/>
  <c r="N824"/>
  <c r="N823" s="1"/>
  <c r="M824"/>
  <c r="M823" s="1"/>
  <c r="L824"/>
  <c r="L823" s="1"/>
  <c r="N821"/>
  <c r="N820" s="1"/>
  <c r="M821"/>
  <c r="M820" s="1"/>
  <c r="L821"/>
  <c r="L820" s="1"/>
  <c r="N817"/>
  <c r="N816" s="1"/>
  <c r="M817"/>
  <c r="M816" s="1"/>
  <c r="L817"/>
  <c r="L816" s="1"/>
  <c r="N814"/>
  <c r="N813" s="1"/>
  <c r="M814"/>
  <c r="M813" s="1"/>
  <c r="L814"/>
  <c r="L813" s="1"/>
  <c r="N811"/>
  <c r="N810" s="1"/>
  <c r="N809" s="1"/>
  <c r="M811"/>
  <c r="M810" s="1"/>
  <c r="L811"/>
  <c r="L810" s="1"/>
  <c r="N806"/>
  <c r="N805" s="1"/>
  <c r="M806"/>
  <c r="M805" s="1"/>
  <c r="M802" s="1"/>
  <c r="M801" s="1"/>
  <c r="M800" s="1"/>
  <c r="L806"/>
  <c r="L805" s="1"/>
  <c r="N803"/>
  <c r="N802" s="1"/>
  <c r="N801" s="1"/>
  <c r="N800" s="1"/>
  <c r="M803"/>
  <c r="L803"/>
  <c r="L802" s="1"/>
  <c r="L801" s="1"/>
  <c r="L800" s="1"/>
  <c r="L799"/>
  <c r="L798" s="1"/>
  <c r="N798"/>
  <c r="N797" s="1"/>
  <c r="M798"/>
  <c r="M797" s="1"/>
  <c r="L797"/>
  <c r="N795"/>
  <c r="M795"/>
  <c r="M794" s="1"/>
  <c r="L795"/>
  <c r="L794" s="1"/>
  <c r="N794"/>
  <c r="N792"/>
  <c r="N791" s="1"/>
  <c r="M792"/>
  <c r="M791" s="1"/>
  <c r="L792"/>
  <c r="L791" s="1"/>
  <c r="N787"/>
  <c r="N786" s="1"/>
  <c r="M787"/>
  <c r="M786" s="1"/>
  <c r="L787"/>
  <c r="L786" s="1"/>
  <c r="N784"/>
  <c r="N783" s="1"/>
  <c r="M784"/>
  <c r="M783" s="1"/>
  <c r="L784"/>
  <c r="L783"/>
  <c r="N779"/>
  <c r="M779"/>
  <c r="M778" s="1"/>
  <c r="L779"/>
  <c r="N778"/>
  <c r="L778"/>
  <c r="N776"/>
  <c r="N775" s="1"/>
  <c r="M776"/>
  <c r="M775" s="1"/>
  <c r="L776"/>
  <c r="L775" s="1"/>
  <c r="N774"/>
  <c r="M774"/>
  <c r="M773" s="1"/>
  <c r="L774"/>
  <c r="L773" s="1"/>
  <c r="L772" s="1"/>
  <c r="L771" s="1"/>
  <c r="N773"/>
  <c r="N772" s="1"/>
  <c r="M772"/>
  <c r="N770"/>
  <c r="M770"/>
  <c r="M769" s="1"/>
  <c r="M768" s="1"/>
  <c r="M767" s="1"/>
  <c r="L770"/>
  <c r="N769"/>
  <c r="N768" s="1"/>
  <c r="N767" s="1"/>
  <c r="L769"/>
  <c r="L768" s="1"/>
  <c r="L767" s="1"/>
  <c r="N766"/>
  <c r="M766"/>
  <c r="M765" s="1"/>
  <c r="M764" s="1"/>
  <c r="L766"/>
  <c r="L765" s="1"/>
  <c r="L764" s="1"/>
  <c r="N765"/>
  <c r="N764" s="1"/>
  <c r="N762"/>
  <c r="N761" s="1"/>
  <c r="M762"/>
  <c r="L762"/>
  <c r="L761" s="1"/>
  <c r="M761"/>
  <c r="N758"/>
  <c r="N757" s="1"/>
  <c r="M758"/>
  <c r="M757" s="1"/>
  <c r="L758"/>
  <c r="L757" s="1"/>
  <c r="N755"/>
  <c r="M755"/>
  <c r="M754" s="1"/>
  <c r="M753" s="1"/>
  <c r="L755"/>
  <c r="L754" s="1"/>
  <c r="N754"/>
  <c r="N751"/>
  <c r="N750" s="1"/>
  <c r="M751"/>
  <c r="M750" s="1"/>
  <c r="L751"/>
  <c r="L750" s="1"/>
  <c r="N748"/>
  <c r="N747" s="1"/>
  <c r="M748"/>
  <c r="M747" s="1"/>
  <c r="M746" s="1"/>
  <c r="L748"/>
  <c r="L747" s="1"/>
  <c r="L746"/>
  <c r="N743"/>
  <c r="N742" s="1"/>
  <c r="M743"/>
  <c r="M742" s="1"/>
  <c r="L743"/>
  <c r="L742" s="1"/>
  <c r="N740"/>
  <c r="N739" s="1"/>
  <c r="M740"/>
  <c r="M739" s="1"/>
  <c r="L740"/>
  <c r="L739" s="1"/>
  <c r="N737"/>
  <c r="N736" s="1"/>
  <c r="M737"/>
  <c r="M736" s="1"/>
  <c r="L737"/>
  <c r="L736" s="1"/>
  <c r="N734"/>
  <c r="N733" s="1"/>
  <c r="M734"/>
  <c r="M733" s="1"/>
  <c r="L734"/>
  <c r="L733" s="1"/>
  <c r="L732" s="1"/>
  <c r="N732"/>
  <c r="N730"/>
  <c r="N729" s="1"/>
  <c r="M730"/>
  <c r="M729" s="1"/>
  <c r="L730"/>
  <c r="L729" s="1"/>
  <c r="N727"/>
  <c r="N726" s="1"/>
  <c r="M727"/>
  <c r="M726" s="1"/>
  <c r="L727"/>
  <c r="L726" s="1"/>
  <c r="N724"/>
  <c r="N723" s="1"/>
  <c r="M724"/>
  <c r="M723" s="1"/>
  <c r="L724"/>
  <c r="L723"/>
  <c r="N721"/>
  <c r="N720" s="1"/>
  <c r="M721"/>
  <c r="M720" s="1"/>
  <c r="L721"/>
  <c r="L720"/>
  <c r="N718"/>
  <c r="N717" s="1"/>
  <c r="M718"/>
  <c r="L718"/>
  <c r="L717" s="1"/>
  <c r="L716" s="1"/>
  <c r="L715" s="1"/>
  <c r="M717"/>
  <c r="M716" s="1"/>
  <c r="M715" s="1"/>
  <c r="N716"/>
  <c r="N715" s="1"/>
  <c r="N714"/>
  <c r="N713" s="1"/>
  <c r="N712" s="1"/>
  <c r="N711" s="1"/>
  <c r="M714"/>
  <c r="M713" s="1"/>
  <c r="M712" s="1"/>
  <c r="M711" s="1"/>
  <c r="L714"/>
  <c r="L713" s="1"/>
  <c r="L712" s="1"/>
  <c r="L711" s="1"/>
  <c r="N710"/>
  <c r="N709" s="1"/>
  <c r="M710"/>
  <c r="L710"/>
  <c r="L709" s="1"/>
  <c r="L708" s="1"/>
  <c r="L707" s="1"/>
  <c r="M709"/>
  <c r="M708" s="1"/>
  <c r="M707" s="1"/>
  <c r="N708"/>
  <c r="N707" s="1"/>
  <c r="L706"/>
  <c r="L705" s="1"/>
  <c r="N705"/>
  <c r="N704" s="1"/>
  <c r="N703" s="1"/>
  <c r="M705"/>
  <c r="M704" s="1"/>
  <c r="M703" s="1"/>
  <c r="L704"/>
  <c r="L703" s="1"/>
  <c r="N702"/>
  <c r="N701" s="1"/>
  <c r="N700" s="1"/>
  <c r="N699" s="1"/>
  <c r="M702"/>
  <c r="M701" s="1"/>
  <c r="M700" s="1"/>
  <c r="M699" s="1"/>
  <c r="L702"/>
  <c r="L701" s="1"/>
  <c r="L700" s="1"/>
  <c r="L699" s="1"/>
  <c r="N698"/>
  <c r="N697" s="1"/>
  <c r="N696" s="1"/>
  <c r="N695" s="1"/>
  <c r="M698"/>
  <c r="M697" s="1"/>
  <c r="M696" s="1"/>
  <c r="M695" s="1"/>
  <c r="L698"/>
  <c r="L697" s="1"/>
  <c r="L696" s="1"/>
  <c r="L695" s="1"/>
  <c r="N693"/>
  <c r="N692" s="1"/>
  <c r="N691" s="1"/>
  <c r="M693"/>
  <c r="L693"/>
  <c r="L692" s="1"/>
  <c r="M692"/>
  <c r="M691" s="1"/>
  <c r="L691"/>
  <c r="N689"/>
  <c r="M689"/>
  <c r="M688" s="1"/>
  <c r="M687" s="1"/>
  <c r="L689"/>
  <c r="L688" s="1"/>
  <c r="L687" s="1"/>
  <c r="N688"/>
  <c r="N687" s="1"/>
  <c r="N685"/>
  <c r="N684" s="1"/>
  <c r="N683" s="1"/>
  <c r="M685"/>
  <c r="M684" s="1"/>
  <c r="M683" s="1"/>
  <c r="L685"/>
  <c r="L684" s="1"/>
  <c r="L683" s="1"/>
  <c r="N681"/>
  <c r="N680" s="1"/>
  <c r="N679" s="1"/>
  <c r="M681"/>
  <c r="M680" s="1"/>
  <c r="L681"/>
  <c r="L680" s="1"/>
  <c r="L679" s="1"/>
  <c r="M679"/>
  <c r="N677"/>
  <c r="N676" s="1"/>
  <c r="N675" s="1"/>
  <c r="M677"/>
  <c r="M676" s="1"/>
  <c r="M675" s="1"/>
  <c r="L677"/>
  <c r="L676" s="1"/>
  <c r="L675" s="1"/>
  <c r="N673"/>
  <c r="N672" s="1"/>
  <c r="N671" s="1"/>
  <c r="M673"/>
  <c r="M672" s="1"/>
  <c r="L673"/>
  <c r="L672" s="1"/>
  <c r="L671" s="1"/>
  <c r="M671"/>
  <c r="N669"/>
  <c r="N668" s="1"/>
  <c r="M669"/>
  <c r="L669"/>
  <c r="L668" s="1"/>
  <c r="M668"/>
  <c r="N666"/>
  <c r="N665" s="1"/>
  <c r="M666"/>
  <c r="L666"/>
  <c r="L665" s="1"/>
  <c r="M665"/>
  <c r="N663"/>
  <c r="N662" s="1"/>
  <c r="M663"/>
  <c r="L663"/>
  <c r="L662" s="1"/>
  <c r="M662"/>
  <c r="N660"/>
  <c r="N659" s="1"/>
  <c r="M660"/>
  <c r="L660"/>
  <c r="L659" s="1"/>
  <c r="M659"/>
  <c r="N657"/>
  <c r="N656" s="1"/>
  <c r="M657"/>
  <c r="L657"/>
  <c r="L656" s="1"/>
  <c r="M656"/>
  <c r="N655"/>
  <c r="N654" s="1"/>
  <c r="M655"/>
  <c r="L655"/>
  <c r="L654" s="1"/>
  <c r="L653" s="1"/>
  <c r="M654"/>
  <c r="M653" s="1"/>
  <c r="M649" s="1"/>
  <c r="N653"/>
  <c r="N651"/>
  <c r="N650" s="1"/>
  <c r="M651"/>
  <c r="M650" s="1"/>
  <c r="L651"/>
  <c r="L650" s="1"/>
  <c r="N647"/>
  <c r="N646" s="1"/>
  <c r="M647"/>
  <c r="M646" s="1"/>
  <c r="L647"/>
  <c r="L646" s="1"/>
  <c r="N644"/>
  <c r="N643" s="1"/>
  <c r="M644"/>
  <c r="M643" s="1"/>
  <c r="L644"/>
  <c r="L643" s="1"/>
  <c r="L642" s="1"/>
  <c r="N642"/>
  <c r="N640"/>
  <c r="N639" s="1"/>
  <c r="M640"/>
  <c r="M639" s="1"/>
  <c r="L640"/>
  <c r="L639" s="1"/>
  <c r="N637"/>
  <c r="N636" s="1"/>
  <c r="M637"/>
  <c r="M636" s="1"/>
  <c r="L637"/>
  <c r="L636" s="1"/>
  <c r="N634"/>
  <c r="N633" s="1"/>
  <c r="M634"/>
  <c r="M633" s="1"/>
  <c r="L634"/>
  <c r="L633"/>
  <c r="N631"/>
  <c r="M631"/>
  <c r="M630" s="1"/>
  <c r="L631"/>
  <c r="N630"/>
  <c r="L630"/>
  <c r="N628"/>
  <c r="N627" s="1"/>
  <c r="M628"/>
  <c r="M627" s="1"/>
  <c r="L628"/>
  <c r="L627" s="1"/>
  <c r="N624"/>
  <c r="N623" s="1"/>
  <c r="M624"/>
  <c r="M623" s="1"/>
  <c r="L624"/>
  <c r="L623" s="1"/>
  <c r="N621"/>
  <c r="N620" s="1"/>
  <c r="M621"/>
  <c r="M620" s="1"/>
  <c r="L621"/>
  <c r="L620" s="1"/>
  <c r="N618"/>
  <c r="N617" s="1"/>
  <c r="M618"/>
  <c r="M617" s="1"/>
  <c r="L618"/>
  <c r="L617" s="1"/>
  <c r="N615"/>
  <c r="N614" s="1"/>
  <c r="M615"/>
  <c r="M614" s="1"/>
  <c r="L615"/>
  <c r="L614" s="1"/>
  <c r="N612"/>
  <c r="N611" s="1"/>
  <c r="M612"/>
  <c r="M611" s="1"/>
  <c r="L612"/>
  <c r="L611" s="1"/>
  <c r="N609"/>
  <c r="N608" s="1"/>
  <c r="M609"/>
  <c r="M608" s="1"/>
  <c r="L609"/>
  <c r="L608" s="1"/>
  <c r="N606"/>
  <c r="N605" s="1"/>
  <c r="M606"/>
  <c r="M605" s="1"/>
  <c r="L606"/>
  <c r="L605" s="1"/>
  <c r="L604" s="1"/>
  <c r="N602"/>
  <c r="N601" s="1"/>
  <c r="M602"/>
  <c r="M601" s="1"/>
  <c r="L602"/>
  <c r="L601" s="1"/>
  <c r="N599"/>
  <c r="N598" s="1"/>
  <c r="N597" s="1"/>
  <c r="M599"/>
  <c r="M598" s="1"/>
  <c r="L599"/>
  <c r="L598" s="1"/>
  <c r="M597"/>
  <c r="N595"/>
  <c r="N594" s="1"/>
  <c r="M595"/>
  <c r="L595"/>
  <c r="L594" s="1"/>
  <c r="M594"/>
  <c r="N592"/>
  <c r="N591" s="1"/>
  <c r="M592"/>
  <c r="L592"/>
  <c r="L591" s="1"/>
  <c r="L590" s="1"/>
  <c r="M591"/>
  <c r="M590" s="1"/>
  <c r="N590"/>
  <c r="N588"/>
  <c r="N587" s="1"/>
  <c r="M588"/>
  <c r="M587" s="1"/>
  <c r="L588"/>
  <c r="L587" s="1"/>
  <c r="N585"/>
  <c r="N584" s="1"/>
  <c r="M585"/>
  <c r="M584" s="1"/>
  <c r="L585"/>
  <c r="L584" s="1"/>
  <c r="L583" s="1"/>
  <c r="N581"/>
  <c r="N580" s="1"/>
  <c r="M581"/>
  <c r="M580" s="1"/>
  <c r="L581"/>
  <c r="L580" s="1"/>
  <c r="N579"/>
  <c r="N578" s="1"/>
  <c r="M579"/>
  <c r="L579"/>
  <c r="L578" s="1"/>
  <c r="L577" s="1"/>
  <c r="L576" s="1"/>
  <c r="M578"/>
  <c r="M577" s="1"/>
  <c r="N577"/>
  <c r="N574"/>
  <c r="N573" s="1"/>
  <c r="M574"/>
  <c r="M573" s="1"/>
  <c r="L574"/>
  <c r="L573" s="1"/>
  <c r="N571"/>
  <c r="N570" s="1"/>
  <c r="M571"/>
  <c r="M570" s="1"/>
  <c r="L571"/>
  <c r="L570" s="1"/>
  <c r="N568"/>
  <c r="N567" s="1"/>
  <c r="M568"/>
  <c r="M567" s="1"/>
  <c r="L568"/>
  <c r="L567" s="1"/>
  <c r="N565"/>
  <c r="N564" s="1"/>
  <c r="N560" s="1"/>
  <c r="M565"/>
  <c r="M564" s="1"/>
  <c r="L565"/>
  <c r="L564" s="1"/>
  <c r="N562"/>
  <c r="N561" s="1"/>
  <c r="M562"/>
  <c r="M561" s="1"/>
  <c r="L562"/>
  <c r="L561" s="1"/>
  <c r="L560" s="1"/>
  <c r="N558"/>
  <c r="N557" s="1"/>
  <c r="M558"/>
  <c r="M557" s="1"/>
  <c r="L558"/>
  <c r="L557" s="1"/>
  <c r="N555"/>
  <c r="N554" s="1"/>
  <c r="M555"/>
  <c r="M554" s="1"/>
  <c r="L555"/>
  <c r="L554" s="1"/>
  <c r="L553" s="1"/>
  <c r="N551"/>
  <c r="N550" s="1"/>
  <c r="M551"/>
  <c r="M550" s="1"/>
  <c r="L551"/>
  <c r="L550" s="1"/>
  <c r="N548"/>
  <c r="N547" s="1"/>
  <c r="N546" s="1"/>
  <c r="M548"/>
  <c r="M547" s="1"/>
  <c r="L548"/>
  <c r="L547" s="1"/>
  <c r="L546" s="1"/>
  <c r="N544"/>
  <c r="N543" s="1"/>
  <c r="M544"/>
  <c r="M543" s="1"/>
  <c r="L544"/>
  <c r="L543" s="1"/>
  <c r="N542"/>
  <c r="M542"/>
  <c r="M541" s="1"/>
  <c r="M540" s="1"/>
  <c r="M539" s="1"/>
  <c r="L542"/>
  <c r="L541" s="1"/>
  <c r="L540" s="1"/>
  <c r="N541"/>
  <c r="N540" s="1"/>
  <c r="N537"/>
  <c r="N536" s="1"/>
  <c r="M537"/>
  <c r="M536" s="1"/>
  <c r="L537"/>
  <c r="L536" s="1"/>
  <c r="N534"/>
  <c r="N533" s="1"/>
  <c r="M534"/>
  <c r="M533" s="1"/>
  <c r="L534"/>
  <c r="L533" s="1"/>
  <c r="N530"/>
  <c r="N529" s="1"/>
  <c r="M530"/>
  <c r="M529" s="1"/>
  <c r="L530"/>
  <c r="L529" s="1"/>
  <c r="N528"/>
  <c r="N527" s="1"/>
  <c r="M528"/>
  <c r="M527" s="1"/>
  <c r="M526" s="1"/>
  <c r="M525" s="1"/>
  <c r="L528"/>
  <c r="L527" s="1"/>
  <c r="L526" s="1"/>
  <c r="N526"/>
  <c r="N523"/>
  <c r="N522" s="1"/>
  <c r="M523"/>
  <c r="M522" s="1"/>
  <c r="L523"/>
  <c r="L522" s="1"/>
  <c r="N521"/>
  <c r="N520" s="1"/>
  <c r="M521"/>
  <c r="L521"/>
  <c r="L520" s="1"/>
  <c r="L519" s="1"/>
  <c r="L518" s="1"/>
  <c r="M520"/>
  <c r="M519" s="1"/>
  <c r="N519"/>
  <c r="N518" s="1"/>
  <c r="N516"/>
  <c r="N515" s="1"/>
  <c r="M516"/>
  <c r="M515" s="1"/>
  <c r="L516"/>
  <c r="L515" s="1"/>
  <c r="L514"/>
  <c r="L513" s="1"/>
  <c r="N513"/>
  <c r="N512" s="1"/>
  <c r="M513"/>
  <c r="M512" s="1"/>
  <c r="L512"/>
  <c r="N509"/>
  <c r="N508" s="1"/>
  <c r="M509"/>
  <c r="M508" s="1"/>
  <c r="L509"/>
  <c r="L508" s="1"/>
  <c r="N506"/>
  <c r="N505" s="1"/>
  <c r="N504" s="1"/>
  <c r="M506"/>
  <c r="M505" s="1"/>
  <c r="L506"/>
  <c r="L505" s="1"/>
  <c r="L504" s="1"/>
  <c r="N502"/>
  <c r="N501" s="1"/>
  <c r="M502"/>
  <c r="M501" s="1"/>
  <c r="L502"/>
  <c r="L501"/>
  <c r="N499"/>
  <c r="M499"/>
  <c r="M498" s="1"/>
  <c r="L499"/>
  <c r="N498"/>
  <c r="L498"/>
  <c r="N495"/>
  <c r="N494" s="1"/>
  <c r="M495"/>
  <c r="L495"/>
  <c r="L494" s="1"/>
  <c r="M494"/>
  <c r="N492"/>
  <c r="N491" s="1"/>
  <c r="M492"/>
  <c r="L492"/>
  <c r="L491" s="1"/>
  <c r="M491"/>
  <c r="N489"/>
  <c r="N488" s="1"/>
  <c r="M489"/>
  <c r="L489"/>
  <c r="L488" s="1"/>
  <c r="M488"/>
  <c r="N487"/>
  <c r="N486" s="1"/>
  <c r="M487"/>
  <c r="L487"/>
  <c r="L486" s="1"/>
  <c r="L485" s="1"/>
  <c r="L484" s="1"/>
  <c r="M486"/>
  <c r="M485" s="1"/>
  <c r="M484" s="1"/>
  <c r="N485"/>
  <c r="N484" s="1"/>
  <c r="N482"/>
  <c r="N481" s="1"/>
  <c r="M482"/>
  <c r="M481" s="1"/>
  <c r="L482"/>
  <c r="L481" s="1"/>
  <c r="N479"/>
  <c r="N478" s="1"/>
  <c r="M479"/>
  <c r="M478" s="1"/>
  <c r="L479"/>
  <c r="L478" s="1"/>
  <c r="L477" s="1"/>
  <c r="N475"/>
  <c r="N474" s="1"/>
  <c r="M475"/>
  <c r="M474" s="1"/>
  <c r="L475"/>
  <c r="L474"/>
  <c r="N473"/>
  <c r="M473"/>
  <c r="M472" s="1"/>
  <c r="L473"/>
  <c r="N472"/>
  <c r="N471" s="1"/>
  <c r="L472"/>
  <c r="L471" s="1"/>
  <c r="M471"/>
  <c r="N469"/>
  <c r="N468" s="1"/>
  <c r="M469"/>
  <c r="M468" s="1"/>
  <c r="L469"/>
  <c r="L468" s="1"/>
  <c r="N466"/>
  <c r="N465" s="1"/>
  <c r="M466"/>
  <c r="M465" s="1"/>
  <c r="L466"/>
  <c r="L465" s="1"/>
  <c r="N463"/>
  <c r="N462" s="1"/>
  <c r="M463"/>
  <c r="M462" s="1"/>
  <c r="L463"/>
  <c r="L462" s="1"/>
  <c r="N460"/>
  <c r="N459" s="1"/>
  <c r="M460"/>
  <c r="M459" s="1"/>
  <c r="L460"/>
  <c r="L459" s="1"/>
  <c r="N458"/>
  <c r="N457" s="1"/>
  <c r="M458"/>
  <c r="M457" s="1"/>
  <c r="M456" s="1"/>
  <c r="L458"/>
  <c r="L457" s="1"/>
  <c r="L456" s="1"/>
  <c r="N456"/>
  <c r="N454"/>
  <c r="N453" s="1"/>
  <c r="M454"/>
  <c r="M453" s="1"/>
  <c r="L454"/>
  <c r="L453"/>
  <c r="N450"/>
  <c r="N449" s="1"/>
  <c r="M450"/>
  <c r="M449" s="1"/>
  <c r="L450"/>
  <c r="L449" s="1"/>
  <c r="N448"/>
  <c r="N447" s="1"/>
  <c r="M448"/>
  <c r="L448"/>
  <c r="L447" s="1"/>
  <c r="L446" s="1"/>
  <c r="L445" s="1"/>
  <c r="M447"/>
  <c r="M446" s="1"/>
  <c r="N446"/>
  <c r="N445" s="1"/>
  <c r="N443"/>
  <c r="N442" s="1"/>
  <c r="M443"/>
  <c r="M442" s="1"/>
  <c r="L443"/>
  <c r="L442" s="1"/>
  <c r="N441"/>
  <c r="N440" s="1"/>
  <c r="N439" s="1"/>
  <c r="M441"/>
  <c r="M440" s="1"/>
  <c r="M439" s="1"/>
  <c r="M438" s="1"/>
  <c r="L441"/>
  <c r="L440" s="1"/>
  <c r="L439" s="1"/>
  <c r="N437"/>
  <c r="N436" s="1"/>
  <c r="M437"/>
  <c r="L437"/>
  <c r="L436" s="1"/>
  <c r="L435" s="1"/>
  <c r="M436"/>
  <c r="M435" s="1"/>
  <c r="N435"/>
  <c r="N434"/>
  <c r="M434"/>
  <c r="M433" s="1"/>
  <c r="M432" s="1"/>
  <c r="L434"/>
  <c r="L433" s="1"/>
  <c r="L432" s="1"/>
  <c r="N433"/>
  <c r="N432" s="1"/>
  <c r="N430"/>
  <c r="N429" s="1"/>
  <c r="M430"/>
  <c r="M429" s="1"/>
  <c r="L430"/>
  <c r="L429" s="1"/>
  <c r="N426"/>
  <c r="M426"/>
  <c r="M425" s="1"/>
  <c r="L426"/>
  <c r="L425" s="1"/>
  <c r="N425"/>
  <c r="N424"/>
  <c r="M424"/>
  <c r="M423" s="1"/>
  <c r="L424"/>
  <c r="L423" s="1"/>
  <c r="L422" s="1"/>
  <c r="N423"/>
  <c r="N422" s="1"/>
  <c r="M422"/>
  <c r="N420"/>
  <c r="N419" s="1"/>
  <c r="M420"/>
  <c r="M419" s="1"/>
  <c r="L420"/>
  <c r="L419" s="1"/>
  <c r="N414"/>
  <c r="N413" s="1"/>
  <c r="N412" s="1"/>
  <c r="N411" s="1"/>
  <c r="M414"/>
  <c r="M413" s="1"/>
  <c r="L414"/>
  <c r="L413" s="1"/>
  <c r="L412" s="1"/>
  <c r="L411" s="1"/>
  <c r="M412"/>
  <c r="M411" s="1"/>
  <c r="N409"/>
  <c r="M409"/>
  <c r="M408" s="1"/>
  <c r="L409"/>
  <c r="L408" s="1"/>
  <c r="N408"/>
  <c r="N406"/>
  <c r="N405" s="1"/>
  <c r="M406"/>
  <c r="M405" s="1"/>
  <c r="L406"/>
  <c r="L405" s="1"/>
  <c r="M404"/>
  <c r="M403" s="1"/>
  <c r="M402" s="1"/>
  <c r="N403"/>
  <c r="N402" s="1"/>
  <c r="L403"/>
  <c r="L402" s="1"/>
  <c r="N400"/>
  <c r="N399" s="1"/>
  <c r="M400"/>
  <c r="L400"/>
  <c r="L399" s="1"/>
  <c r="M399"/>
  <c r="N397"/>
  <c r="N396" s="1"/>
  <c r="M397"/>
  <c r="L397"/>
  <c r="L396" s="1"/>
  <c r="M396"/>
  <c r="N395"/>
  <c r="N394" s="1"/>
  <c r="N393" s="1"/>
  <c r="M395"/>
  <c r="L395"/>
  <c r="L394" s="1"/>
  <c r="L393" s="1"/>
  <c r="M394"/>
  <c r="M393" s="1"/>
  <c r="N391"/>
  <c r="N390" s="1"/>
  <c r="M391"/>
  <c r="L391"/>
  <c r="L390" s="1"/>
  <c r="M390"/>
  <c r="N389"/>
  <c r="N388" s="1"/>
  <c r="N387" s="1"/>
  <c r="M389"/>
  <c r="L389"/>
  <c r="L388" s="1"/>
  <c r="L387" s="1"/>
  <c r="M388"/>
  <c r="M387" s="1"/>
  <c r="N385"/>
  <c r="M385"/>
  <c r="M384" s="1"/>
  <c r="L385"/>
  <c r="L384" s="1"/>
  <c r="N384"/>
  <c r="N383"/>
  <c r="M383"/>
  <c r="M382" s="1"/>
  <c r="M381" s="1"/>
  <c r="L383"/>
  <c r="L382" s="1"/>
  <c r="L381" s="1"/>
  <c r="N382"/>
  <c r="N381" s="1"/>
  <c r="N379"/>
  <c r="N378" s="1"/>
  <c r="M379"/>
  <c r="M378" s="1"/>
  <c r="L379"/>
  <c r="L378" s="1"/>
  <c r="N377"/>
  <c r="N376" s="1"/>
  <c r="N375" s="1"/>
  <c r="L377"/>
  <c r="L376" s="1"/>
  <c r="L375" s="1"/>
  <c r="M376"/>
  <c r="M375"/>
  <c r="N373"/>
  <c r="N372" s="1"/>
  <c r="M373"/>
  <c r="L373"/>
  <c r="L372" s="1"/>
  <c r="M372"/>
  <c r="N370"/>
  <c r="N369" s="1"/>
  <c r="M370"/>
  <c r="L370"/>
  <c r="L369" s="1"/>
  <c r="M369"/>
  <c r="N367"/>
  <c r="N366" s="1"/>
  <c r="M367"/>
  <c r="L367"/>
  <c r="L366" s="1"/>
  <c r="M366"/>
  <c r="N364"/>
  <c r="N363" s="1"/>
  <c r="M364"/>
  <c r="L364"/>
  <c r="L363" s="1"/>
  <c r="M363"/>
  <c r="N362"/>
  <c r="N361" s="1"/>
  <c r="N360" s="1"/>
  <c r="M362"/>
  <c r="L362"/>
  <c r="L361" s="1"/>
  <c r="L360" s="1"/>
  <c r="M361"/>
  <c r="M360" s="1"/>
  <c r="N358"/>
  <c r="M358"/>
  <c r="M357" s="1"/>
  <c r="L358"/>
  <c r="N357"/>
  <c r="L357"/>
  <c r="N356"/>
  <c r="M356"/>
  <c r="M355" s="1"/>
  <c r="M354" s="1"/>
  <c r="L356"/>
  <c r="L355" s="1"/>
  <c r="L354" s="1"/>
  <c r="N355"/>
  <c r="N354" s="1"/>
  <c r="N352"/>
  <c r="N351" s="1"/>
  <c r="M352"/>
  <c r="M351" s="1"/>
  <c r="L352"/>
  <c r="L351" s="1"/>
  <c r="N350"/>
  <c r="N349" s="1"/>
  <c r="N348" s="1"/>
  <c r="M350"/>
  <c r="M349" s="1"/>
  <c r="M348" s="1"/>
  <c r="L350"/>
  <c r="L349" s="1"/>
  <c r="L348" s="1"/>
  <c r="N347"/>
  <c r="M347"/>
  <c r="M346" s="1"/>
  <c r="M345" s="1"/>
  <c r="L347"/>
  <c r="L346" s="1"/>
  <c r="L345" s="1"/>
  <c r="N346"/>
  <c r="N345" s="1"/>
  <c r="N344"/>
  <c r="N343" s="1"/>
  <c r="N342" s="1"/>
  <c r="M344"/>
  <c r="M343" s="1"/>
  <c r="M342" s="1"/>
  <c r="L344"/>
  <c r="L343" s="1"/>
  <c r="L342" s="1"/>
  <c r="N341"/>
  <c r="N340" s="1"/>
  <c r="M341"/>
  <c r="M340" s="1"/>
  <c r="L341"/>
  <c r="L340"/>
  <c r="N339"/>
  <c r="M339"/>
  <c r="M338" s="1"/>
  <c r="M337" s="1"/>
  <c r="L339"/>
  <c r="N338"/>
  <c r="N337" s="1"/>
  <c r="L338"/>
  <c r="L337" s="1"/>
  <c r="N335"/>
  <c r="N334" s="1"/>
  <c r="M335"/>
  <c r="M334" s="1"/>
  <c r="L335"/>
  <c r="L334" s="1"/>
  <c r="N328"/>
  <c r="N327" s="1"/>
  <c r="M328"/>
  <c r="M327" s="1"/>
  <c r="L328"/>
  <c r="L327" s="1"/>
  <c r="N326"/>
  <c r="N325" s="1"/>
  <c r="N324" s="1"/>
  <c r="M326"/>
  <c r="L326"/>
  <c r="L325" s="1"/>
  <c r="L324" s="1"/>
  <c r="M325"/>
  <c r="M324" s="1"/>
  <c r="N323"/>
  <c r="M323"/>
  <c r="M322" s="1"/>
  <c r="M321" s="1"/>
  <c r="L323"/>
  <c r="L322" s="1"/>
  <c r="L321" s="1"/>
  <c r="L320" s="1"/>
  <c r="L319" s="1"/>
  <c r="N322"/>
  <c r="N321" s="1"/>
  <c r="N318"/>
  <c r="N317" s="1"/>
  <c r="N316" s="1"/>
  <c r="N315" s="1"/>
  <c r="N314" s="1"/>
  <c r="N313" s="1"/>
  <c r="M318"/>
  <c r="M317" s="1"/>
  <c r="M316" s="1"/>
  <c r="M315" s="1"/>
  <c r="M314" s="1"/>
  <c r="M313" s="1"/>
  <c r="L318"/>
  <c r="L317" s="1"/>
  <c r="L316" s="1"/>
  <c r="L315" s="1"/>
  <c r="L314" s="1"/>
  <c r="L313" s="1"/>
  <c r="N312"/>
  <c r="N311" s="1"/>
  <c r="N310" s="1"/>
  <c r="N309" s="1"/>
  <c r="N308" s="1"/>
  <c r="N307" s="1"/>
  <c r="M312"/>
  <c r="M311" s="1"/>
  <c r="M310" s="1"/>
  <c r="M309" s="1"/>
  <c r="M308" s="1"/>
  <c r="M307" s="1"/>
  <c r="L312"/>
  <c r="L311" s="1"/>
  <c r="L310" s="1"/>
  <c r="L309" s="1"/>
  <c r="L308" s="1"/>
  <c r="L307" s="1"/>
  <c r="N304"/>
  <c r="N303" s="1"/>
  <c r="N302" s="1"/>
  <c r="N301" s="1"/>
  <c r="M304"/>
  <c r="M303" s="1"/>
  <c r="M302" s="1"/>
  <c r="M301" s="1"/>
  <c r="L304"/>
  <c r="L303" s="1"/>
  <c r="L302" s="1"/>
  <c r="L301" s="1"/>
  <c r="N299"/>
  <c r="N298" s="1"/>
  <c r="N297" s="1"/>
  <c r="M299"/>
  <c r="M298" s="1"/>
  <c r="M297" s="1"/>
  <c r="L299"/>
  <c r="L298" s="1"/>
  <c r="L297" s="1"/>
  <c r="N295"/>
  <c r="N294" s="1"/>
  <c r="N293" s="1"/>
  <c r="M295"/>
  <c r="M294" s="1"/>
  <c r="M293" s="1"/>
  <c r="L295"/>
  <c r="L294" s="1"/>
  <c r="L293" s="1"/>
  <c r="N291"/>
  <c r="N290" s="1"/>
  <c r="N289" s="1"/>
  <c r="M291"/>
  <c r="M290" s="1"/>
  <c r="M289" s="1"/>
  <c r="L291"/>
  <c r="L290" s="1"/>
  <c r="L289" s="1"/>
  <c r="N287"/>
  <c r="N286" s="1"/>
  <c r="N285" s="1"/>
  <c r="M287"/>
  <c r="M286" s="1"/>
  <c r="M285" s="1"/>
  <c r="L287"/>
  <c r="L286" s="1"/>
  <c r="L285" s="1"/>
  <c r="N283"/>
  <c r="N282" s="1"/>
  <c r="N281" s="1"/>
  <c r="M283"/>
  <c r="M282" s="1"/>
  <c r="M281" s="1"/>
  <c r="L283"/>
  <c r="L282" s="1"/>
  <c r="L281" s="1"/>
  <c r="N276"/>
  <c r="N275" s="1"/>
  <c r="M276"/>
  <c r="L276"/>
  <c r="L275" s="1"/>
  <c r="M275"/>
  <c r="N274"/>
  <c r="N273" s="1"/>
  <c r="N272" s="1"/>
  <c r="N271" s="1"/>
  <c r="M274"/>
  <c r="L274"/>
  <c r="L273" s="1"/>
  <c r="L272" s="1"/>
  <c r="L271" s="1"/>
  <c r="M273"/>
  <c r="M272" s="1"/>
  <c r="M271" s="1"/>
  <c r="N270"/>
  <c r="N269" s="1"/>
  <c r="N268" s="1"/>
  <c r="N267" s="1"/>
  <c r="M270"/>
  <c r="L270"/>
  <c r="L269" s="1"/>
  <c r="L268" s="1"/>
  <c r="L267" s="1"/>
  <c r="M269"/>
  <c r="M268" s="1"/>
  <c r="M267" s="1"/>
  <c r="N266"/>
  <c r="N265" s="1"/>
  <c r="N264" s="1"/>
  <c r="N263" s="1"/>
  <c r="M266"/>
  <c r="L266"/>
  <c r="L265" s="1"/>
  <c r="L264" s="1"/>
  <c r="L263" s="1"/>
  <c r="M265"/>
  <c r="M264" s="1"/>
  <c r="M263" s="1"/>
  <c r="N261"/>
  <c r="N260" s="1"/>
  <c r="M261"/>
  <c r="L261"/>
  <c r="L260" s="1"/>
  <c r="M260"/>
  <c r="N258"/>
  <c r="N257" s="1"/>
  <c r="N256" s="1"/>
  <c r="N255" s="1"/>
  <c r="N254" s="1"/>
  <c r="M258"/>
  <c r="L258"/>
  <c r="L257" s="1"/>
  <c r="L256" s="1"/>
  <c r="L255" s="1"/>
  <c r="L254" s="1"/>
  <c r="M257"/>
  <c r="M256" s="1"/>
  <c r="M255" s="1"/>
  <c r="M254" s="1"/>
  <c r="N252"/>
  <c r="M252"/>
  <c r="M251" s="1"/>
  <c r="M250" s="1"/>
  <c r="L252"/>
  <c r="L251" s="1"/>
  <c r="L250" s="1"/>
  <c r="N251"/>
  <c r="N250" s="1"/>
  <c r="N248"/>
  <c r="N247" s="1"/>
  <c r="N246" s="1"/>
  <c r="M248"/>
  <c r="M247" s="1"/>
  <c r="M246" s="1"/>
  <c r="L248"/>
  <c r="L247" s="1"/>
  <c r="L246" s="1"/>
  <c r="N243"/>
  <c r="N242" s="1"/>
  <c r="N241" s="1"/>
  <c r="M243"/>
  <c r="M242" s="1"/>
  <c r="M241" s="1"/>
  <c r="L243"/>
  <c r="L242" s="1"/>
  <c r="L241" s="1"/>
  <c r="L240"/>
  <c r="N239"/>
  <c r="N238" s="1"/>
  <c r="M239"/>
  <c r="M238" s="1"/>
  <c r="L239"/>
  <c r="L238" s="1"/>
  <c r="N236"/>
  <c r="N235" s="1"/>
  <c r="N234" s="1"/>
  <c r="M236"/>
  <c r="M235" s="1"/>
  <c r="M234" s="1"/>
  <c r="L236"/>
  <c r="L235" s="1"/>
  <c r="L234" s="1"/>
  <c r="N232"/>
  <c r="N231" s="1"/>
  <c r="M232"/>
  <c r="M231" s="1"/>
  <c r="L232"/>
  <c r="L231" s="1"/>
  <c r="N229"/>
  <c r="N228" s="1"/>
  <c r="M229"/>
  <c r="M228" s="1"/>
  <c r="L229"/>
  <c r="L228" s="1"/>
  <c r="N226"/>
  <c r="N225" s="1"/>
  <c r="N224" s="1"/>
  <c r="N223" s="1"/>
  <c r="M226"/>
  <c r="L226"/>
  <c r="L225" s="1"/>
  <c r="L224" s="1"/>
  <c r="L223" s="1"/>
  <c r="M225"/>
  <c r="M224" s="1"/>
  <c r="M223" s="1"/>
  <c r="L222"/>
  <c r="L221" s="1"/>
  <c r="L220" s="1"/>
  <c r="L219" s="1"/>
  <c r="N221"/>
  <c r="N220" s="1"/>
  <c r="N219" s="1"/>
  <c r="M221"/>
  <c r="M220" s="1"/>
  <c r="M219" s="1"/>
  <c r="N217"/>
  <c r="N216" s="1"/>
  <c r="N215" s="1"/>
  <c r="M217"/>
  <c r="M216" s="1"/>
  <c r="M215" s="1"/>
  <c r="L217"/>
  <c r="L216" s="1"/>
  <c r="L215" s="1"/>
  <c r="N213"/>
  <c r="M213"/>
  <c r="M212" s="1"/>
  <c r="L213"/>
  <c r="N212"/>
  <c r="L212"/>
  <c r="N210"/>
  <c r="M210"/>
  <c r="M209" s="1"/>
  <c r="L210"/>
  <c r="L209" s="1"/>
  <c r="N209"/>
  <c r="N208"/>
  <c r="N207" s="1"/>
  <c r="N206" s="1"/>
  <c r="M208"/>
  <c r="M207" s="1"/>
  <c r="M206" s="1"/>
  <c r="L208"/>
  <c r="L207" s="1"/>
  <c r="L206" s="1"/>
  <c r="L205" s="1"/>
  <c r="L204"/>
  <c r="L203" s="1"/>
  <c r="L202" s="1"/>
  <c r="N203"/>
  <c r="N202" s="1"/>
  <c r="M203"/>
  <c r="M202"/>
  <c r="N200"/>
  <c r="N199" s="1"/>
  <c r="M200"/>
  <c r="L200"/>
  <c r="L199" s="1"/>
  <c r="M199"/>
  <c r="N197"/>
  <c r="N196" s="1"/>
  <c r="M197"/>
  <c r="M196" s="1"/>
  <c r="L197"/>
  <c r="L196" s="1"/>
  <c r="N195"/>
  <c r="N194" s="1"/>
  <c r="N193" s="1"/>
  <c r="N192" s="1"/>
  <c r="M195"/>
  <c r="L195"/>
  <c r="L194" s="1"/>
  <c r="L193" s="1"/>
  <c r="M194"/>
  <c r="M193" s="1"/>
  <c r="L191"/>
  <c r="N190"/>
  <c r="M190"/>
  <c r="M189" s="1"/>
  <c r="L190"/>
  <c r="L189" s="1"/>
  <c r="N189"/>
  <c r="N188"/>
  <c r="N187" s="1"/>
  <c r="N186" s="1"/>
  <c r="M188"/>
  <c r="M187" s="1"/>
  <c r="M186" s="1"/>
  <c r="L188"/>
  <c r="L187" s="1"/>
  <c r="L186" s="1"/>
  <c r="N185"/>
  <c r="L185"/>
  <c r="L184" s="1"/>
  <c r="L183" s="1"/>
  <c r="N184"/>
  <c r="N183" s="1"/>
  <c r="M184"/>
  <c r="M183" s="1"/>
  <c r="N179"/>
  <c r="N178" s="1"/>
  <c r="M179"/>
  <c r="M178" s="1"/>
  <c r="L179"/>
  <c r="L178" s="1"/>
  <c r="N176"/>
  <c r="N175" s="1"/>
  <c r="M176"/>
  <c r="L176"/>
  <c r="L175" s="1"/>
  <c r="M175"/>
  <c r="N174"/>
  <c r="N173" s="1"/>
  <c r="N172" s="1"/>
  <c r="M174"/>
  <c r="L174"/>
  <c r="M173"/>
  <c r="M172" s="1"/>
  <c r="L173"/>
  <c r="L172" s="1"/>
  <c r="N171"/>
  <c r="N170" s="1"/>
  <c r="N169" s="1"/>
  <c r="M171"/>
  <c r="M170" s="1"/>
  <c r="M169" s="1"/>
  <c r="L171"/>
  <c r="L170"/>
  <c r="L169" s="1"/>
  <c r="N168"/>
  <c r="M168"/>
  <c r="M167" s="1"/>
  <c r="M166" s="1"/>
  <c r="L168"/>
  <c r="L167" s="1"/>
  <c r="L166" s="1"/>
  <c r="N167"/>
  <c r="N166" s="1"/>
  <c r="N164"/>
  <c r="N163" s="1"/>
  <c r="M164"/>
  <c r="M163" s="1"/>
  <c r="L164"/>
  <c r="L163" s="1"/>
  <c r="N158"/>
  <c r="M158"/>
  <c r="M157" s="1"/>
  <c r="M156" s="1"/>
  <c r="M155" s="1"/>
  <c r="M154" s="1"/>
  <c r="M153" s="1"/>
  <c r="M152" s="1"/>
  <c r="L158"/>
  <c r="N157"/>
  <c r="N156" s="1"/>
  <c r="N155" s="1"/>
  <c r="N154" s="1"/>
  <c r="N153" s="1"/>
  <c r="N152" s="1"/>
  <c r="L157"/>
  <c r="L156" s="1"/>
  <c r="L155" s="1"/>
  <c r="L154" s="1"/>
  <c r="L153" s="1"/>
  <c r="L152" s="1"/>
  <c r="N149"/>
  <c r="N148" s="1"/>
  <c r="N147" s="1"/>
  <c r="N146" s="1"/>
  <c r="M149"/>
  <c r="L149"/>
  <c r="M148"/>
  <c r="M147" s="1"/>
  <c r="M146" s="1"/>
  <c r="L148"/>
  <c r="L147" s="1"/>
  <c r="L146" s="1"/>
  <c r="N145"/>
  <c r="M145"/>
  <c r="L145"/>
  <c r="N144"/>
  <c r="N143" s="1"/>
  <c r="M144"/>
  <c r="M143" s="1"/>
  <c r="L144"/>
  <c r="L143"/>
  <c r="N142"/>
  <c r="M142"/>
  <c r="L142"/>
  <c r="L141" s="1"/>
  <c r="L140" s="1"/>
  <c r="N141"/>
  <c r="N140" s="1"/>
  <c r="M141"/>
  <c r="M140" s="1"/>
  <c r="N139"/>
  <c r="N138" s="1"/>
  <c r="N137" s="1"/>
  <c r="M139"/>
  <c r="M138" s="1"/>
  <c r="M137" s="1"/>
  <c r="L139"/>
  <c r="L138"/>
  <c r="L137" s="1"/>
  <c r="N136"/>
  <c r="N135" s="1"/>
  <c r="N134" s="1"/>
  <c r="M136"/>
  <c r="L136"/>
  <c r="L135" s="1"/>
  <c r="L134" s="1"/>
  <c r="M135"/>
  <c r="M134" s="1"/>
  <c r="N132"/>
  <c r="N131" s="1"/>
  <c r="M132"/>
  <c r="L132"/>
  <c r="L131" s="1"/>
  <c r="M131"/>
  <c r="N130"/>
  <c r="M130"/>
  <c r="M129" s="1"/>
  <c r="M128" s="1"/>
  <c r="L130"/>
  <c r="L129" s="1"/>
  <c r="L128" s="1"/>
  <c r="N129"/>
  <c r="N128" s="1"/>
  <c r="N125"/>
  <c r="N124" s="1"/>
  <c r="M125"/>
  <c r="L125"/>
  <c r="L124" s="1"/>
  <c r="M124"/>
  <c r="N123"/>
  <c r="N122" s="1"/>
  <c r="M123"/>
  <c r="L123"/>
  <c r="M122"/>
  <c r="M121" s="1"/>
  <c r="M120" s="1"/>
  <c r="M119" s="1"/>
  <c r="L122"/>
  <c r="N118"/>
  <c r="M118"/>
  <c r="M117" s="1"/>
  <c r="M116" s="1"/>
  <c r="L118"/>
  <c r="L117" s="1"/>
  <c r="L116" s="1"/>
  <c r="N117"/>
  <c r="N116" s="1"/>
  <c r="L115"/>
  <c r="L114" s="1"/>
  <c r="L113" s="1"/>
  <c r="N114"/>
  <c r="N113" s="1"/>
  <c r="N112" s="1"/>
  <c r="N111" s="1"/>
  <c r="M114"/>
  <c r="M113" s="1"/>
  <c r="N108"/>
  <c r="M108"/>
  <c r="M107" s="1"/>
  <c r="M106" s="1"/>
  <c r="M105" s="1"/>
  <c r="L108"/>
  <c r="N107"/>
  <c r="N106" s="1"/>
  <c r="N105" s="1"/>
  <c r="L107"/>
  <c r="L106" s="1"/>
  <c r="L105" s="1"/>
  <c r="N103"/>
  <c r="N102" s="1"/>
  <c r="N101" s="1"/>
  <c r="M103"/>
  <c r="M102" s="1"/>
  <c r="M101" s="1"/>
  <c r="L103"/>
  <c r="L102"/>
  <c r="L101" s="1"/>
  <c r="N99"/>
  <c r="N98" s="1"/>
  <c r="N97" s="1"/>
  <c r="M99"/>
  <c r="L99"/>
  <c r="L98" s="1"/>
  <c r="L97" s="1"/>
  <c r="M98"/>
  <c r="M97" s="1"/>
  <c r="N95"/>
  <c r="N94" s="1"/>
  <c r="N93" s="1"/>
  <c r="M95"/>
  <c r="L95"/>
  <c r="M94"/>
  <c r="M93" s="1"/>
  <c r="L94"/>
  <c r="L93" s="1"/>
  <c r="N92"/>
  <c r="N91" s="1"/>
  <c r="N90" s="1"/>
  <c r="N89" s="1"/>
  <c r="M92"/>
  <c r="L92"/>
  <c r="L91" s="1"/>
  <c r="L90" s="1"/>
  <c r="L89" s="1"/>
  <c r="M91"/>
  <c r="M90" s="1"/>
  <c r="M89" s="1"/>
  <c r="N88"/>
  <c r="N87" s="1"/>
  <c r="N86" s="1"/>
  <c r="N85" s="1"/>
  <c r="M88"/>
  <c r="L88"/>
  <c r="L87" s="1"/>
  <c r="L86" s="1"/>
  <c r="L85" s="1"/>
  <c r="M87"/>
  <c r="M86" s="1"/>
  <c r="M85" s="1"/>
  <c r="N84"/>
  <c r="N83" s="1"/>
  <c r="N82" s="1"/>
  <c r="N81" s="1"/>
  <c r="M84"/>
  <c r="L84"/>
  <c r="L83" s="1"/>
  <c r="L82" s="1"/>
  <c r="L81" s="1"/>
  <c r="M83"/>
  <c r="M82" s="1"/>
  <c r="M81" s="1"/>
  <c r="N77"/>
  <c r="N76" s="1"/>
  <c r="N75" s="1"/>
  <c r="N74" s="1"/>
  <c r="M77"/>
  <c r="M76" s="1"/>
  <c r="M75" s="1"/>
  <c r="M74" s="1"/>
  <c r="L77"/>
  <c r="L76"/>
  <c r="L75" s="1"/>
  <c r="L74" s="1"/>
  <c r="N73"/>
  <c r="M73"/>
  <c r="M72" s="1"/>
  <c r="M71" s="1"/>
  <c r="M70" s="1"/>
  <c r="L73"/>
  <c r="L72" s="1"/>
  <c r="L71" s="1"/>
  <c r="L70" s="1"/>
  <c r="N72"/>
  <c r="N71" s="1"/>
  <c r="N70" s="1"/>
  <c r="N69" s="1"/>
  <c r="N67"/>
  <c r="N66" s="1"/>
  <c r="M67"/>
  <c r="M66" s="1"/>
  <c r="L67"/>
  <c r="L66" s="1"/>
  <c r="N65"/>
  <c r="N64" s="1"/>
  <c r="N63" s="1"/>
  <c r="M65"/>
  <c r="M64" s="1"/>
  <c r="M63" s="1"/>
  <c r="L65"/>
  <c r="L64" s="1"/>
  <c r="L63" s="1"/>
  <c r="N60"/>
  <c r="M60"/>
  <c r="L60"/>
  <c r="N58"/>
  <c r="M58"/>
  <c r="L58"/>
  <c r="L57" s="1"/>
  <c r="L56" s="1"/>
  <c r="L55" s="1"/>
  <c r="N54"/>
  <c r="N53" s="1"/>
  <c r="N52" s="1"/>
  <c r="N51" s="1"/>
  <c r="N50" s="1"/>
  <c r="M54"/>
  <c r="M53" s="1"/>
  <c r="M52" s="1"/>
  <c r="M51" s="1"/>
  <c r="M50" s="1"/>
  <c r="L54"/>
  <c r="L53"/>
  <c r="L52" s="1"/>
  <c r="L51" s="1"/>
  <c r="L50" s="1"/>
  <c r="N48"/>
  <c r="N47" s="1"/>
  <c r="N46" s="1"/>
  <c r="M48"/>
  <c r="M47" s="1"/>
  <c r="M46" s="1"/>
  <c r="L48"/>
  <c r="L47" s="1"/>
  <c r="L46" s="1"/>
  <c r="N45"/>
  <c r="M45"/>
  <c r="M44" s="1"/>
  <c r="M43" s="1"/>
  <c r="M42" s="1"/>
  <c r="L45"/>
  <c r="L44" s="1"/>
  <c r="L43" s="1"/>
  <c r="L42" s="1"/>
  <c r="L41" s="1"/>
  <c r="N44"/>
  <c r="N43" s="1"/>
  <c r="N42" s="1"/>
  <c r="N39"/>
  <c r="N38" s="1"/>
  <c r="N37" s="1"/>
  <c r="N36" s="1"/>
  <c r="N35" s="1"/>
  <c r="M39"/>
  <c r="M38" s="1"/>
  <c r="M37" s="1"/>
  <c r="M36" s="1"/>
  <c r="M35" s="1"/>
  <c r="L39"/>
  <c r="L38" s="1"/>
  <c r="L37" s="1"/>
  <c r="L36" s="1"/>
  <c r="L35" s="1"/>
  <c r="N33"/>
  <c r="N32" s="1"/>
  <c r="N31" s="1"/>
  <c r="N30" s="1"/>
  <c r="N29" s="1"/>
  <c r="M33"/>
  <c r="L33"/>
  <c r="M32"/>
  <c r="M31" s="1"/>
  <c r="M30" s="1"/>
  <c r="M29" s="1"/>
  <c r="L32"/>
  <c r="L31" s="1"/>
  <c r="L30" s="1"/>
  <c r="L29" s="1"/>
  <c r="N27"/>
  <c r="N26" s="1"/>
  <c r="N25" s="1"/>
  <c r="N24" s="1"/>
  <c r="N23" s="1"/>
  <c r="M27"/>
  <c r="M26" s="1"/>
  <c r="M25" s="1"/>
  <c r="M24" s="1"/>
  <c r="M23" s="1"/>
  <c r="L27"/>
  <c r="L26" s="1"/>
  <c r="L25" s="1"/>
  <c r="L24" s="1"/>
  <c r="L23" s="1"/>
  <c r="N22"/>
  <c r="M22"/>
  <c r="M21" s="1"/>
  <c r="M20" s="1"/>
  <c r="L22"/>
  <c r="L21" s="1"/>
  <c r="L20" s="1"/>
  <c r="N21"/>
  <c r="N20" s="1"/>
  <c r="N19"/>
  <c r="M19"/>
  <c r="M18" s="1"/>
  <c r="L19"/>
  <c r="N18"/>
  <c r="L18"/>
  <c r="N17"/>
  <c r="M17"/>
  <c r="M16" s="1"/>
  <c r="L17"/>
  <c r="L16" s="1"/>
  <c r="N16"/>
  <c r="N14"/>
  <c r="N13" s="1"/>
  <c r="N12" s="1"/>
  <c r="M14"/>
  <c r="L14"/>
  <c r="L13" s="1"/>
  <c r="L12" s="1"/>
  <c r="M13"/>
  <c r="M12" s="1"/>
  <c r="N981" l="1"/>
  <c r="N989"/>
  <c r="N988" s="1"/>
  <c r="M988"/>
  <c r="N974"/>
  <c r="M952"/>
  <c r="M920"/>
  <c r="M919" s="1"/>
  <c r="M918" s="1"/>
  <c r="M913"/>
  <c r="M912" s="1"/>
  <c r="M911" s="1"/>
  <c r="M910" s="1"/>
  <c r="M642"/>
  <c r="M732"/>
  <c r="M719"/>
  <c r="L790"/>
  <c r="L789" s="1"/>
  <c r="L819"/>
  <c r="N418"/>
  <c r="L438"/>
  <c r="L525"/>
  <c r="L539"/>
  <c r="M576"/>
  <c r="M760"/>
  <c r="N753"/>
  <c r="L809"/>
  <c r="L428"/>
  <c r="M445"/>
  <c r="M518"/>
  <c r="N525"/>
  <c r="L532"/>
  <c r="N539"/>
  <c r="N576"/>
  <c r="N604"/>
  <c r="N438"/>
  <c r="N452"/>
  <c r="M583"/>
  <c r="N746"/>
  <c r="N745" s="1"/>
  <c r="M790"/>
  <c r="M789" s="1"/>
  <c r="N870"/>
  <c r="N869" s="1"/>
  <c r="N868" s="1"/>
  <c r="N867" s="1"/>
  <c r="N866" s="1"/>
  <c r="N902"/>
  <c r="N901" s="1"/>
  <c r="N205"/>
  <c r="M192"/>
  <c r="L162"/>
  <c r="L161" s="1"/>
  <c r="L62"/>
  <c r="M57"/>
  <c r="M56" s="1"/>
  <c r="M55" s="1"/>
  <c r="M62"/>
  <c r="N41"/>
  <c r="M560"/>
  <c r="L182"/>
  <c r="N782"/>
  <c r="N781" s="1"/>
  <c r="M809"/>
  <c r="M808" s="1"/>
  <c r="L127"/>
  <c r="L126" s="1"/>
  <c r="N227"/>
  <c r="M477"/>
  <c r="M504"/>
  <c r="M546"/>
  <c r="M604"/>
  <c r="N719"/>
  <c r="M829"/>
  <c r="L15"/>
  <c r="N57"/>
  <c r="N56" s="1"/>
  <c r="N55" s="1"/>
  <c r="N121"/>
  <c r="N120" s="1"/>
  <c r="N119" s="1"/>
  <c r="M227"/>
  <c r="L11"/>
  <c r="L10" s="1"/>
  <c r="L9" s="1"/>
  <c r="M15"/>
  <c r="M11" s="1"/>
  <c r="M10" s="1"/>
  <c r="M9" s="1"/>
  <c r="L80"/>
  <c r="L79" s="1"/>
  <c r="L121"/>
  <c r="L120" s="1"/>
  <c r="L119" s="1"/>
  <c r="N127"/>
  <c r="N126" s="1"/>
  <c r="N110" s="1"/>
  <c r="N109" s="1"/>
  <c r="N245"/>
  <c r="N333"/>
  <c r="N332" s="1"/>
  <c r="N331" s="1"/>
  <c r="N330" s="1"/>
  <c r="L418"/>
  <c r="N428"/>
  <c r="M452"/>
  <c r="M497"/>
  <c r="M532"/>
  <c r="M626"/>
  <c r="N760"/>
  <c r="N771"/>
  <c r="M870"/>
  <c r="M880"/>
  <c r="N967"/>
  <c r="M182"/>
  <c r="L227"/>
  <c r="N15"/>
  <c r="N11" s="1"/>
  <c r="N10" s="1"/>
  <c r="N9" s="1"/>
  <c r="M41"/>
  <c r="N62"/>
  <c r="M112"/>
  <c r="M111" s="1"/>
  <c r="L192"/>
  <c r="M553"/>
  <c r="L760"/>
  <c r="M839"/>
  <c r="L880"/>
  <c r="L923"/>
  <c r="L920" s="1"/>
  <c r="L919" s="1"/>
  <c r="L918" s="1"/>
  <c r="L909" s="1"/>
  <c r="L952"/>
  <c r="M981"/>
  <c r="N477"/>
  <c r="N497"/>
  <c r="L782"/>
  <c r="L781" s="1"/>
  <c r="M782"/>
  <c r="M781" s="1"/>
  <c r="N887"/>
  <c r="L902"/>
  <c r="L901" s="1"/>
  <c r="L989"/>
  <c r="M511"/>
  <c r="L719"/>
  <c r="N790"/>
  <c r="N789" s="1"/>
  <c r="L69"/>
  <c r="L34" s="1"/>
  <c r="L8" s="1"/>
  <c r="M80"/>
  <c r="M79" s="1"/>
  <c r="M127"/>
  <c r="M126" s="1"/>
  <c r="M110" s="1"/>
  <c r="M109" s="1"/>
  <c r="M162"/>
  <c r="M161" s="1"/>
  <c r="L280"/>
  <c r="L279" s="1"/>
  <c r="L278" s="1"/>
  <c r="M320"/>
  <c r="M319" s="1"/>
  <c r="M306" s="1"/>
  <c r="M69"/>
  <c r="M34" s="1"/>
  <c r="M8" s="1"/>
  <c r="L112"/>
  <c r="L111" s="1"/>
  <c r="L110" s="1"/>
  <c r="L109" s="1"/>
  <c r="L78" s="1"/>
  <c r="N162"/>
  <c r="N161" s="1"/>
  <c r="M205"/>
  <c r="M181" s="1"/>
  <c r="L245"/>
  <c r="M280"/>
  <c r="M279" s="1"/>
  <c r="M278" s="1"/>
  <c r="L333"/>
  <c r="L332" s="1"/>
  <c r="L331" s="1"/>
  <c r="L330" s="1"/>
  <c r="N80"/>
  <c r="N79" s="1"/>
  <c r="N182"/>
  <c r="M245"/>
  <c r="N280"/>
  <c r="N279" s="1"/>
  <c r="N278" s="1"/>
  <c r="L306"/>
  <c r="N320"/>
  <c r="N319" s="1"/>
  <c r="N306" s="1"/>
  <c r="M333"/>
  <c r="M332" s="1"/>
  <c r="M331" s="1"/>
  <c r="M330" s="1"/>
  <c r="L959"/>
  <c r="L511"/>
  <c r="L626"/>
  <c r="L649"/>
  <c r="M771"/>
  <c r="M745" s="1"/>
  <c r="N839"/>
  <c r="L930"/>
  <c r="M428"/>
  <c r="M418"/>
  <c r="L452"/>
  <c r="L497"/>
  <c r="N553"/>
  <c r="N583"/>
  <c r="L597"/>
  <c r="L753"/>
  <c r="L745" s="1"/>
  <c r="N819"/>
  <c r="N808" s="1"/>
  <c r="L839"/>
  <c r="M894"/>
  <c r="M869" s="1"/>
  <c r="M902"/>
  <c r="M901" s="1"/>
  <c r="M930"/>
  <c r="N966"/>
  <c r="L988"/>
  <c r="N511"/>
  <c r="N532"/>
  <c r="N626"/>
  <c r="N649"/>
  <c r="L808"/>
  <c r="M819"/>
  <c r="L870"/>
  <c r="L887"/>
  <c r="N920"/>
  <c r="N919" s="1"/>
  <c r="N918" s="1"/>
  <c r="N909" s="1"/>
  <c r="N952"/>
  <c r="N929" s="1"/>
  <c r="M959"/>
  <c r="M966"/>
  <c r="L974"/>
  <c r="L966" s="1"/>
  <c r="N928" l="1"/>
  <c r="N927" s="1"/>
  <c r="N926" s="1"/>
  <c r="M909"/>
  <c r="N417"/>
  <c r="N416" s="1"/>
  <c r="N305" s="1"/>
  <c r="L417"/>
  <c r="L416" s="1"/>
  <c r="L305" s="1"/>
  <c r="N181"/>
  <c r="N160" s="1"/>
  <c r="N159" s="1"/>
  <c r="N151" s="1"/>
  <c r="N34"/>
  <c r="N8" s="1"/>
  <c r="M417"/>
  <c r="M416" s="1"/>
  <c r="M305" s="1"/>
  <c r="N78"/>
  <c r="L181"/>
  <c r="L160" s="1"/>
  <c r="L159" s="1"/>
  <c r="L151" s="1"/>
  <c r="M868"/>
  <c r="M867" s="1"/>
  <c r="M866" s="1"/>
  <c r="M160"/>
  <c r="M159" s="1"/>
  <c r="M151" s="1"/>
  <c r="M78"/>
  <c r="L869"/>
  <c r="L868" s="1"/>
  <c r="L867" s="1"/>
  <c r="L866" s="1"/>
  <c r="M929"/>
  <c r="M928" s="1"/>
  <c r="M927" s="1"/>
  <c r="M926" s="1"/>
  <c r="L929"/>
  <c r="L928" s="1"/>
  <c r="L927" s="1"/>
  <c r="L926" s="1"/>
  <c r="N1011" l="1"/>
  <c r="N1010" s="1"/>
  <c r="L1011"/>
  <c r="L1034" s="1"/>
  <c r="L1036" s="1"/>
  <c r="M1011"/>
  <c r="N1013" l="1"/>
  <c r="N1034"/>
  <c r="N1036" s="1"/>
  <c r="L1013"/>
  <c r="L1010"/>
  <c r="M1034"/>
  <c r="M1036" s="1"/>
  <c r="M1010"/>
  <c r="M1013"/>
</calcChain>
</file>

<file path=xl/sharedStrings.xml><?xml version="1.0" encoding="utf-8"?>
<sst xmlns="http://schemas.openxmlformats.org/spreadsheetml/2006/main" count="14507" uniqueCount="687">
  <si>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</si>
  <si>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</si>
  <si>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</si>
  <si>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</si>
  <si>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</si>
  <si>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</si>
  <si>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</si>
  <si>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</si>
  <si>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</si>
  <si>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</si>
  <si>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</si>
  <si>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</si>
  <si>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</si>
  <si>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</si>
  <si>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</si>
  <si>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</si>
  <si>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</si>
  <si>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</si>
  <si>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</si>
  <si>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</si>
  <si>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</si>
  <si>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</si>
  <si>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</si>
  <si>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</si>
  <si>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</si>
  <si>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</si>
  <si>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</si>
  <si>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</si>
  <si>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</si>
  <si>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</si>
  <si>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</si>
  <si>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</si>
  <si>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</si>
  <si>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</si>
  <si>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</si>
  <si>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</si>
  <si>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</si>
  <si>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</si>
  <si>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</si>
  <si>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</si>
  <si>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</si>
  <si>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</si>
  <si>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</si>
  <si>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</si>
  <si>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</si>
  <si>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</si>
  <si>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</si>
  <si>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</si>
  <si>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</si>
  <si>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</si>
  <si>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</si>
  <si>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</si>
  <si>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</si>
  <si>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</si>
  <si>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</si>
  <si>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</si>
  <si>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</si>
  <si>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</si>
  <si>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</si>
  <si>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</si>
  <si>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</si>
  <si>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</si>
  <si>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</si>
  <si>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</si>
  <si>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</si>
  <si>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</si>
  <si>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</si>
  <si>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</si>
  <si>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</si>
  <si>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</si>
  <si>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</si>
  <si>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</si>
  <si>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</si>
  <si>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</si>
  <si>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</si>
  <si>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</si>
  <si>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</si>
  <si>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</si>
  <si>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</si>
  <si>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</si>
  <si>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</si>
  <si>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</si>
  <si>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</si>
  <si>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</si>
  <si>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</si>
  <si>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</si>
  <si>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</si>
  <si>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</si>
  <si>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</si>
  <si>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</si>
  <si>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</si>
  <si>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</si>
  <si>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</si>
  <si>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</si>
  <si>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</si>
  <si>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</si>
  <si>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</si>
  <si>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</si>
  <si>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</si>
  <si>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</si>
  <si>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</si>
  <si>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</si>
  <si>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</si>
  <si>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</si>
  <si>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</si>
  <si>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</si>
  <si>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</si>
  <si>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</si>
  <si>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</si>
  <si>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</si>
  <si>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</si>
  <si>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</si>
  <si>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</si>
  <si>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</si>
  <si>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</si>
  <si>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</si>
  <si>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</si>
  <si>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</si>
  <si>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</si>
  <si>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</si>
  <si>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</si>
  <si>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</si>
  <si>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</si>
  <si>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</si>
  <si>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</si>
  <si>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</si>
  <si>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</si>
  <si>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</si>
  <si>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</si>
  <si>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</si>
  <si>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</si>
  <si>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</si>
  <si>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</si>
  <si>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</si>
  <si>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</si>
  <si>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</si>
  <si>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</si>
  <si>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</si>
  <si>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</si>
  <si>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</si>
  <si>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</si>
  <si>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</si>
  <si>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</si>
  <si>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</si>
  <si>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</si>
  <si>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</si>
  <si>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</si>
  <si>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</si>
  <si>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</si>
  <si>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</si>
  <si>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</si>
  <si>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</si>
  <si>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</si>
  <si>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</si>
  <si>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</si>
  <si>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</si>
  <si>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</si>
  <si>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</si>
  <si>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</si>
  <si>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</si>
  <si>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</si>
  <si>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</si>
  <si>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</si>
  <si>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</si>
  <si>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</si>
  <si>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</si>
  <si>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</si>
  <si>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</si>
  <si>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</si>
  <si>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</si>
  <si>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</si>
  <si>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</si>
  <si>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</si>
  <si>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</si>
  <si>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</si>
  <si>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</si>
  <si>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</si>
  <si>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</si>
  <si>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</si>
  <si>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</si>
  <si>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</si>
  <si>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</si>
  <si>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</si>
  <si>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</si>
  <si>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</si>
  <si>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</si>
  <si>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</si>
  <si>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</si>
  <si>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</si>
  <si>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</si>
  <si>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</si>
  <si>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</si>
  <si>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</si>
  <si>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</si>
  <si>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</si>
  <si>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</si>
  <si>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</si>
  <si>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</si>
  <si>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</si>
  <si>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</si>
  <si>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</si>
  <si>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</si>
  <si>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</si>
  <si>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</si>
  <si>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</si>
  <si>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</si>
  <si>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</si>
  <si>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</si>
  <si>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</si>
  <si>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</si>
  <si>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</si>
  <si>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</si>
  <si>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</si>
  <si>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</si>
  <si>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</si>
  <si>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</si>
  <si>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</si>
  <si>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</si>
  <si>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</si>
  <si>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</si>
  <si>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</si>
  <si>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</si>
  <si>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</si>
  <si>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</si>
  <si>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</si>
  <si>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</si>
  <si>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</si>
  <si>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</si>
  <si>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</si>
  <si>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</si>
  <si>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</si>
  <si>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</si>
  <si>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</si>
  <si>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</si>
  <si>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</si>
  <si>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</si>
  <si>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</si>
  <si>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</si>
  <si>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</si>
  <si>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</si>
  <si>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</si>
  <si>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</si>
  <si>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</si>
  <si>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</si>
  <si>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</si>
  <si>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</si>
  <si>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</si>
  <si>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</si>
  <si>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</si>
  <si>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</si>
  <si>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</si>
  <si>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</si>
  <si>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</si>
  <si>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</si>
  <si>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</si>
  <si>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</si>
  <si>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</si>
  <si>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</si>
  <si>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</si>
  <si>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</si>
  <si>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</si>
  <si>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</si>
  <si>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</si>
  <si>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</si>
  <si>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</si>
  <si>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</si>
  <si>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</si>
  <si>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</si>
  <si>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</si>
  <si>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</si>
  <si>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</si>
  <si>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</si>
  <si>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</si>
  <si>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</si>
  <si>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</si>
  <si>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</si>
  <si>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</si>
  <si>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</si>
  <si>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</si>
  <si>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</si>
  <si>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</si>
  <si>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</si>
  <si>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</si>
  <si>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</si>
  <si>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</si>
  <si>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</si>
  <si>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</si>
  <si>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</si>
  <si>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</si>
  <si>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</si>
  <si>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</si>
  <si>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</si>
  <si>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</si>
  <si>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</si>
  <si>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</si>
  <si>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</si>
  <si>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</si>
  <si>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</si>
  <si>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</si>
  <si>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</si>
  <si>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</si>
  <si>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</si>
  <si>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</si>
  <si>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</si>
  <si>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</si>
  <si>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</si>
  <si>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</si>
  <si>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</si>
  <si>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</si>
  <si>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</si>
  <si>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</si>
  <si>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</si>
  <si>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</si>
  <si>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</si>
  <si>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</si>
  <si>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</si>
  <si>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</si>
  <si>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</si>
  <si>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</si>
  <si>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</si>
  <si>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</si>
  <si>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</si>
  <si>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</si>
  <si>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</si>
  <si>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</si>
  <si>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</si>
  <si>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</si>
  <si>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</si>
  <si>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</si>
  <si>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</si>
  <si>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</si>
  <si>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</si>
  <si>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</si>
  <si>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</si>
  <si>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</si>
  <si>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</si>
  <si>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</si>
  <si>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</si>
  <si>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</si>
  <si>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</si>
  <si>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</si>
  <si>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</si>
  <si>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</si>
  <si>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</si>
  <si>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</si>
  <si>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</si>
  <si>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</si>
  <si>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</si>
  <si>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</si>
  <si>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</si>
  <si>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</si>
  <si>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</si>
  <si>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</si>
  <si>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</si>
  <si>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</si>
  <si>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</si>
  <si>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</si>
  <si>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</si>
  <si>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</si>
  <si>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</si>
  <si>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</si>
  <si>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</si>
  <si>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</si>
  <si>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</si>
  <si>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</si>
  <si>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</si>
  <si>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</si>
  <si>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</si>
  <si>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</si>
  <si>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</si>
  <si>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</si>
  <si>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</si>
  <si>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</si>
  <si>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</si>
  <si>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</si>
  <si>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</si>
  <si>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</si>
  <si>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</si>
  <si>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</si>
  <si>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</si>
  <si>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</si>
  <si>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</si>
  <si>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</si>
  <si>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</si>
  <si>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</si>
  <si>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</si>
  <si>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</si>
  <si>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</si>
  <si>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</si>
  <si>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</si>
  <si>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</si>
  <si>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</si>
  <si>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</si>
  <si>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</si>
  <si>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</si>
  <si>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</si>
  <si>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</si>
  <si>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</si>
  <si>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</si>
  <si>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</si>
  <si>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</si>
  <si>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</si>
  <si>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</si>
  <si>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</si>
  <si>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</si>
  <si>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</si>
  <si>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</si>
  <si>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</si>
  <si>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</si>
  <si>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</si>
  <si>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</si>
  <si>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</si>
  <si>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</si>
  <si>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</si>
  <si>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</si>
  <si>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</si>
  <si>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</si>
  <si>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</si>
  <si>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</si>
  <si>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</si>
  <si>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</si>
  <si>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</si>
  <si>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</si>
  <si>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</si>
  <si>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</si>
  <si>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</si>
  <si>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</si>
  <si>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</si>
  <si>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</si>
  <si>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</si>
  <si>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</si>
  <si>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</si>
  <si>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</si>
  <si>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</si>
  <si>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</si>
  <si>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</si>
  <si>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</si>
  <si>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</si>
  <si>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</si>
  <si>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</si>
  <si>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</si>
  <si>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</si>
  <si>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</si>
  <si>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</si>
  <si>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</si>
  <si>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</si>
  <si>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</si>
  <si>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</si>
  <si>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</si>
  <si>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</si>
  <si>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</si>
  <si>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</si>
  <si>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</si>
  <si>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</si>
  <si>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</si>
  <si>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</si>
  <si>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</si>
  <si>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</si>
  <si>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</si>
  <si>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</si>
  <si>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</si>
  <si>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</si>
  <si>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</si>
  <si>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</si>
  <si>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</si>
  <si>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</si>
  <si>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</si>
  <si>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</si>
  <si>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</si>
  <si>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</si>
  <si>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</si>
  <si>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</si>
  <si>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</si>
  <si>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</si>
  <si>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</si>
  <si>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</si>
  <si>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</si>
  <si>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</si>
  <si>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</si>
  <si>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</si>
  <si>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</si>
  <si>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</si>
  <si>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</si>
  <si>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</si>
  <si>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</si>
  <si>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</si>
  <si>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</si>
  <si>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</si>
  <si>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</si>
  <si>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</si>
  <si>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</si>
  <si>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</si>
  <si>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</si>
  <si>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</si>
  <si>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</si>
  <si>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</si>
  <si>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</si>
  <si>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</si>
  <si>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</si>
  <si>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</si>
  <si>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</si>
  <si>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</si>
  <si>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</si>
  <si>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</si>
  <si>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</si>
  <si>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</si>
  <si>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</si>
  <si>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</si>
  <si>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</si>
  <si>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</si>
  <si>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</si>
  <si>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</si>
  <si>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</si>
  <si>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</si>
  <si>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</si>
  <si>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</si>
  <si>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</si>
  <si>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</si>
  <si>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</si>
  <si>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</si>
  <si>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</si>
  <si>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</si>
  <si>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</si>
  <si>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</si>
  <si>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</si>
  <si>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</si>
  <si>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</si>
  <si>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</si>
  <si>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</si>
  <si>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</si>
  <si>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</si>
  <si>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</si>
  <si>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</si>
  <si>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</si>
  <si>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</si>
  <si>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</si>
  <si>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</si>
  <si>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</si>
  <si>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</si>
  <si>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</si>
  <si>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</si>
  <si>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</si>
  <si>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</si>
  <si>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</si>
  <si>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</si>
  <si>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</si>
  <si>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</si>
  <si>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</si>
  <si>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</si>
  <si>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</si>
  <si>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</si>
  <si>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</si>
  <si>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</si>
  <si>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</si>
  <si>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</si>
  <si>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</si>
  <si>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</si>
  <si>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</si>
  <si>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</si>
  <si>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</si>
  <si>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</si>
  <si>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</si>
  <si>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</si>
  <si>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</si>
  <si>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</si>
  <si>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</si>
  <si>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</si>
  <si>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</si>
  <si>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</si>
  <si>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</si>
  <si>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</si>
  <si>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</si>
  <si>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</si>
  <si>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</si>
  <si>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</si>
  <si>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</si>
  <si>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</si>
  <si>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</si>
  <si>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</si>
  <si>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</si>
  <si>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</si>
  <si>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</si>
  <si>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</si>
  <si>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</si>
  <si>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2022 год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</si>
  <si>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</si>
  <si>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</si>
  <si>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</si>
  <si>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</si>
  <si>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</si>
  <si>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</si>
  <si>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</si>
  <si>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</si>
  <si>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</si>
  <si>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</si>
  <si>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</si>
  <si>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</si>
  <si>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</si>
  <si>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</si>
  <si>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</si>
  <si>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</si>
  <si>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</si>
  <si>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</si>
  <si>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</si>
  <si>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</si>
  <si>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</si>
  <si>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</si>
  <si>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</si>
  <si>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</si>
  <si>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</si>
  <si>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</si>
  <si>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</si>
  <si>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</si>
  <si>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</si>
  <si>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</si>
  <si>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</si>
  <si>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</si>
  <si>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</si>
  <si>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</si>
  <si>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</si>
  <si>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</si>
  <si>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</si>
  <si>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</si>
  <si>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</si>
  <si>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</si>
  <si>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</si>
  <si>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</si>
  <si>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</si>
  <si>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</si>
  <si>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</si>
  <si>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</si>
  <si>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</si>
  <si>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Основное мероприятие "Обустройство и восстановление воинских захоронений, находящихся в (муниципальной собственности)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</si>
  <si>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</si>
  <si>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</si>
  <si>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</si>
  <si>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</si>
  <si>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</si>
  <si>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</si>
  <si>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</si>
  <si>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</si>
  <si>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</si>
  <si>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 xml:space="preserve">Основное мероприятие: «Модернизация уличного освещения города Ртищево»
</t>
  </si>
  <si>
    <t>Реализация инициативных проектов за счет средств местного бюджета, за исключением инициативных платежей (проект: «Модернизация уличного освещения города Ртищево»)</t>
  </si>
  <si>
    <t>Реализация инициативных проектов за счет средств местного бюджета в части инициативных платежей граждан (проект: «Модернизация уличного освещения города Ртищево»)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</si>
  <si>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«Модернизация уличного освещения города Ртищево»)</t>
  </si>
  <si>
    <t>57</t>
  </si>
  <si>
    <t>72101</t>
  </si>
  <si>
    <t>S2111</t>
  </si>
  <si>
    <t>S2121</t>
  </si>
  <si>
    <t>S2131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</si>
  <si>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</si>
  <si>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</si>
  <si>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</si>
  <si>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года, за счет предоставляемой из областного бюджета дотации бюджету муниципального района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</si>
  <si>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</si>
  <si>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</si>
  <si>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</si>
  <si>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</si>
  <si>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</si>
  <si>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Реализация инициативных проектов за счет субсидий из областного бюджета (проект: «Модернизация уличного освещения города Ртищево»)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</si>
  <si>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</si>
  <si>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</si>
  <si>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</si>
  <si>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</si>
  <si>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</si>
  <si>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</si>
  <si>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</si>
  <si>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</si>
  <si>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</si>
  <si>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</si>
  <si>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</si>
  <si>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</si>
  <si>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</si>
  <si>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</si>
  <si>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</si>
  <si>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</si>
  <si>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</si>
  <si>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2022 год и на плановый период 2023 и 2024 годов</t>
  </si>
  <si>
    <t>2024 год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</si>
  <si>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</si>
  <si>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</si>
  <si>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</si>
  <si>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 xml:space="preserve"> Приложение № 4 к решению </t>
  </si>
  <si>
    <t xml:space="preserve"> от                                 2021 года  №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</si>
  <si>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2022 год и на плановый период 2023 и 2024 годов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</si>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</sst>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sz val="13"/>
      <color theme="0" tint="-4.9989318521683403E-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3"/>
      <color theme="0" tint="-4.9989318521683403E-2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6" applyFont="1" applyFill="1" applyBorder="1" applyAlignment="1">
      <alignment wrapText="1"/>
    </xf>
    <xf numFmtId="49" fontId="3" fillId="0" borderId="2" xfId="6" applyNumberFormat="1" applyFont="1" applyFill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6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164" fontId="5" fillId="0" borderId="0" xfId="5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shrinkToFit="1"/>
    </xf>
    <xf numFmtId="165" fontId="6" fillId="0" borderId="0" xfId="0" applyNumberFormat="1" applyFont="1" applyFill="1" applyBorder="1" applyAlignment="1">
      <alignment horizontal="right" wrapText="1"/>
    </xf>
    <xf numFmtId="164" fontId="7" fillId="0" borderId="0" xfId="5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4" fontId="4" fillId="0" borderId="0" xfId="5" applyNumberFormat="1" applyFont="1" applyFill="1" applyBorder="1" applyAlignment="1">
      <alignment horizontal="right" wrapText="1"/>
    </xf>
    <xf numFmtId="164" fontId="9" fillId="0" borderId="0" xfId="5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6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7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left" wrapText="1" shrinkToFit="1"/>
    </xf>
    <xf numFmtId="0" fontId="2" fillId="0" borderId="2" xfId="0" applyFont="1" applyFill="1" applyBorder="1" applyAlignment="1">
      <alignment horizontal="left" wrapText="1" shrinkToFit="1"/>
    </xf>
    <xf numFmtId="0" fontId="2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2" xfId="2" applyNumberFormat="1" applyFont="1" applyFill="1" applyBorder="1" applyAlignment="1">
      <alignment horizontal="left" wrapText="1"/>
    </xf>
    <xf numFmtId="0" fontId="2" fillId="0" borderId="2" xfId="2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 shrinkToFit="1"/>
    </xf>
    <xf numFmtId="164" fontId="2" fillId="0" borderId="2" xfId="0" applyNumberFormat="1" applyFont="1" applyFill="1" applyBorder="1" applyAlignment="1">
      <alignment horizontal="right" wrapText="1" shrinkToFit="1"/>
    </xf>
    <xf numFmtId="49" fontId="2" fillId="0" borderId="2" xfId="4" applyNumberFormat="1" applyFont="1" applyFill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shrinkToFit="1"/>
    </xf>
    <xf numFmtId="0" fontId="2" fillId="0" borderId="2" xfId="0" applyFont="1" applyFill="1" applyBorder="1" applyAlignment="1">
      <alignment wrapText="1" shrinkToFit="1"/>
    </xf>
    <xf numFmtId="164" fontId="2" fillId="0" borderId="2" xfId="0" applyNumberFormat="1" applyFont="1" applyFill="1" applyBorder="1" applyAlignment="1">
      <alignment horizontal="right" shrinkToFit="1"/>
    </xf>
    <xf numFmtId="164" fontId="6" fillId="0" borderId="2" xfId="0" applyNumberFormat="1" applyFont="1" applyFill="1" applyBorder="1" applyAlignment="1">
      <alignment horizontal="right" shrinkToFit="1"/>
    </xf>
    <xf numFmtId="2" fontId="2" fillId="0" borderId="2" xfId="0" applyNumberFormat="1" applyFont="1" applyFill="1" applyBorder="1" applyAlignment="1">
      <alignment horizontal="left" shrinkToFit="1"/>
    </xf>
    <xf numFmtId="0" fontId="5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left" wrapText="1" shrinkToFit="1"/>
    </xf>
    <xf numFmtId="49" fontId="2" fillId="0" borderId="2" xfId="3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wrapText="1" shrinkToFit="1"/>
    </xf>
    <xf numFmtId="165" fontId="2" fillId="0" borderId="2" xfId="0" applyNumberFormat="1" applyFont="1" applyFill="1" applyBorder="1" applyAlignment="1">
      <alignment horizontal="right" wrapText="1" shrinkToFit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2" xfId="5" applyFont="1" applyFill="1" applyBorder="1" applyAlignment="1">
      <alignment wrapText="1"/>
    </xf>
    <xf numFmtId="164" fontId="2" fillId="0" borderId="2" xfId="5" applyNumberFormat="1" applyFont="1" applyFill="1" applyBorder="1" applyAlignment="1">
      <alignment horizontal="right" wrapText="1"/>
    </xf>
    <xf numFmtId="164" fontId="3" fillId="0" borderId="2" xfId="5" applyNumberFormat="1" applyFont="1" applyFill="1" applyBorder="1" applyAlignment="1">
      <alignment horizontal="right" wrapText="1"/>
    </xf>
    <xf numFmtId="164" fontId="5" fillId="0" borderId="2" xfId="5" applyNumberFormat="1" applyFont="1" applyFill="1" applyBorder="1" applyAlignment="1">
      <alignment horizontal="right" wrapText="1"/>
    </xf>
    <xf numFmtId="164" fontId="6" fillId="0" borderId="2" xfId="5" applyNumberFormat="1" applyFont="1" applyFill="1" applyBorder="1" applyAlignment="1">
      <alignment horizontal="right" wrapText="1"/>
    </xf>
    <xf numFmtId="164" fontId="7" fillId="0" borderId="2" xfId="5" applyNumberFormat="1" applyFont="1" applyFill="1" applyBorder="1" applyAlignment="1">
      <alignment horizontal="right" wrapText="1"/>
    </xf>
    <xf numFmtId="164" fontId="2" fillId="0" borderId="2" xfId="3" applyNumberFormat="1" applyFont="1" applyFill="1" applyBorder="1" applyAlignment="1">
      <alignment horizontal="right" wrapText="1"/>
    </xf>
    <xf numFmtId="49" fontId="3" fillId="0" borderId="2" xfId="7" applyNumberFormat="1" applyFont="1" applyFill="1" applyBorder="1" applyAlignment="1">
      <alignment horizontal="left" wrapText="1"/>
    </xf>
    <xf numFmtId="164" fontId="3" fillId="0" borderId="2" xfId="7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165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 shrinkToFit="1"/>
    </xf>
    <xf numFmtId="164" fontId="5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Fill="1" applyBorder="1" applyAlignment="1">
      <alignment horizontal="left" shrinkToFit="1"/>
    </xf>
    <xf numFmtId="164" fontId="4" fillId="0" borderId="0" xfId="0" applyNumberFormat="1" applyFont="1" applyFill="1" applyBorder="1" applyAlignment="1">
      <alignment horizontal="right" shrinkToFit="1"/>
    </xf>
    <xf numFmtId="164" fontId="5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wrapText="1" shrinkToFit="1"/>
    </xf>
    <xf numFmtId="49" fontId="5" fillId="0" borderId="0" xfId="0" applyNumberFormat="1" applyFont="1" applyFill="1" applyBorder="1" applyAlignment="1">
      <alignment horizontal="left" shrinkToFit="1"/>
    </xf>
    <xf numFmtId="164" fontId="7" fillId="0" borderId="0" xfId="0" applyNumberFormat="1" applyFont="1" applyFill="1" applyBorder="1" applyAlignment="1">
      <alignment horizontal="right" shrinkToFit="1"/>
    </xf>
    <xf numFmtId="164" fontId="9" fillId="0" borderId="0" xfId="0" applyNumberFormat="1" applyFont="1" applyFill="1" applyBorder="1" applyAlignment="1">
      <alignment horizontal="right" shrinkToFit="1"/>
    </xf>
    <xf numFmtId="2" fontId="5" fillId="0" borderId="0" xfId="0" applyNumberFormat="1" applyFont="1" applyFill="1" applyBorder="1" applyAlignment="1">
      <alignment horizontal="left" shrinkToFit="1"/>
    </xf>
    <xf numFmtId="2" fontId="5" fillId="0" borderId="0" xfId="0" applyNumberFormat="1" applyFont="1" applyFill="1" applyBorder="1" applyAlignment="1">
      <alignment horizontal="left" wrapText="1"/>
    </xf>
    <xf numFmtId="49" fontId="4" fillId="0" borderId="0" xfId="5" applyNumberFormat="1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left" wrapText="1"/>
    </xf>
    <xf numFmtId="0" fontId="4" fillId="0" borderId="0" xfId="5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 shrinkToFit="1"/>
    </xf>
    <xf numFmtId="165" fontId="4" fillId="0" borderId="0" xfId="0" applyNumberFormat="1" applyFont="1" applyFill="1" applyBorder="1" applyAlignment="1">
      <alignment horizontal="right" wrapText="1" shrinkToFit="1"/>
    </xf>
    <xf numFmtId="49" fontId="5" fillId="0" borderId="0" xfId="0" applyNumberFormat="1" applyFont="1" applyFill="1" applyBorder="1" applyAlignment="1">
      <alignment wrapText="1" shrinkToFit="1"/>
    </xf>
    <xf numFmtId="165" fontId="5" fillId="0" borderId="0" xfId="0" applyNumberFormat="1" applyFont="1" applyFill="1" applyBorder="1" applyAlignment="1">
      <alignment horizontal="right" wrapText="1" shrinkToFit="1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left" wrapText="1"/>
    </xf>
    <xf numFmtId="164" fontId="5" fillId="0" borderId="0" xfId="3" applyNumberFormat="1" applyFont="1" applyFill="1" applyBorder="1" applyAlignment="1">
      <alignment horizontal="right" wrapText="1"/>
    </xf>
    <xf numFmtId="49" fontId="4" fillId="0" borderId="0" xfId="4" applyNumberFormat="1" applyFont="1" applyFill="1" applyBorder="1" applyAlignment="1">
      <alignment horizontal="left" wrapText="1"/>
    </xf>
    <xf numFmtId="49" fontId="5" fillId="0" borderId="0" xfId="4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 shrinkToFit="1"/>
    </xf>
    <xf numFmtId="2" fontId="4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4" fillId="0" borderId="0" xfId="7" applyNumberFormat="1" applyFont="1" applyFill="1" applyBorder="1" applyAlignment="1">
      <alignment horizontal="left" wrapText="1"/>
    </xf>
    <xf numFmtId="164" fontId="4" fillId="0" borderId="0" xfId="7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 shrinkToFit="1"/>
    </xf>
    <xf numFmtId="49" fontId="2" fillId="0" borderId="3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6" xfId="0" applyNumberFormat="1" applyFont="1" applyFill="1" applyBorder="1" applyAlignment="1">
      <alignment horizontal="center" wrapText="1" shrinkToFit="1"/>
    </xf>
    <xf numFmtId="49" fontId="2" fillId="0" borderId="7" xfId="0" applyNumberFormat="1" applyFont="1" applyFill="1" applyBorder="1" applyAlignment="1">
      <alignment horizontal="center" wrapText="1" shrinkToFit="1"/>
    </xf>
    <xf numFmtId="49" fontId="2" fillId="0" borderId="8" xfId="0" applyNumberFormat="1" applyFont="1" applyFill="1" applyBorder="1" applyAlignment="1">
      <alignment horizontal="center" wrapText="1" shrinkToFit="1"/>
    </xf>
    <xf numFmtId="49" fontId="2" fillId="0" borderId="9" xfId="0" applyNumberFormat="1" applyFont="1" applyFill="1" applyBorder="1" applyAlignment="1">
      <alignment horizontal="center" wrapText="1" shrinkToFit="1"/>
    </xf>
    <xf numFmtId="49" fontId="2" fillId="0" borderId="5" xfId="0" applyNumberFormat="1" applyFont="1" applyFill="1" applyBorder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063"/>
  <sheetViews>
    <sheetView tabSelected="1" view="pageBreakPreview" zoomScale="80" zoomScaleSheetLayoutView="80" workbookViewId="0">
      <selection activeCell="L109" sqref="L109"/>
    </sheetView>
  </sheetViews>
  <sheetFormatPr defaultColWidth="9.140625" defaultRowHeight="18.75"/>
  <cols>
    <col min="1" max="1" width="9.140625" style="3"/>
    <col min="2" max="2" width="6.5703125" style="1" customWidth="1"/>
    <col min="3" max="3" width="8.42578125" style="1" customWidth="1"/>
    <col min="4" max="4" width="48.5703125" style="1" customWidth="1"/>
    <col min="5" max="5" width="6.5703125" style="1" hidden="1" customWidth="1"/>
    <col min="6" max="6" width="8.42578125" style="1" hidden="1" customWidth="1"/>
    <col min="7" max="7" width="7.28515625" style="1" hidden="1" customWidth="1"/>
    <col min="8" max="8" width="4.7109375" style="1" hidden="1" customWidth="1"/>
    <col min="9" max="9" width="6.85546875" style="1" hidden="1" customWidth="1"/>
    <col min="10" max="10" width="10.42578125" style="1" hidden="1" customWidth="1"/>
    <col min="11" max="11" width="9.85546875" style="2" hidden="1" customWidth="1"/>
    <col min="12" max="12" width="15.28515625" style="3" customWidth="1"/>
    <col min="13" max="13" width="15.5703125" style="3" customWidth="1"/>
    <col min="14" max="14" width="16.28515625" style="3" customWidth="1"/>
    <col min="15" max="15" width="13.28515625" style="3" customWidth="1"/>
    <col min="16" max="16384" width="9.140625" style="3"/>
  </cols>
  <sheetData>
    <row r="1" spans="2:14" ht="18.75" customHeight="1"/>
    <row r="2" spans="2:14" s="53" customFormat="1" ht="124.5" customHeight="1">
      <c r="B2" s="4"/>
      <c r="C2" s="4"/>
      <c r="D2" s="172" t="s">
        <v>678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s="53" customFormat="1">
      <c r="B3" s="4"/>
      <c r="C3" s="4"/>
      <c r="D3" s="172"/>
      <c r="E3" s="172"/>
      <c r="F3" s="172"/>
      <c r="G3" s="172"/>
      <c r="H3" s="172"/>
      <c r="I3" s="172"/>
      <c r="J3" s="172"/>
      <c r="K3" s="172"/>
      <c r="L3" s="39"/>
      <c r="M3" s="39"/>
      <c r="N3" s="39"/>
    </row>
    <row r="4" spans="2:14" s="53" customFormat="1">
      <c r="B4" s="39"/>
      <c r="C4" s="39"/>
      <c r="D4" s="39" t="s">
        <v>0</v>
      </c>
      <c r="E4" s="39"/>
      <c r="F4" s="39"/>
      <c r="G4" s="39"/>
      <c r="H4" s="39"/>
      <c r="I4" s="39"/>
      <c r="J4" s="5"/>
      <c r="K4" s="6"/>
      <c r="L4" s="4"/>
      <c r="M4" s="4" t="s">
        <v>191</v>
      </c>
      <c r="N4" s="4"/>
    </row>
    <row r="5" spans="2:14" s="53" customFormat="1" ht="23.25" customHeight="1">
      <c r="B5" s="175" t="s">
        <v>2</v>
      </c>
      <c r="C5" s="175" t="s">
        <v>3</v>
      </c>
      <c r="D5" s="187" t="s">
        <v>1</v>
      </c>
      <c r="E5" s="175" t="s">
        <v>2</v>
      </c>
      <c r="F5" s="175" t="s">
        <v>3</v>
      </c>
      <c r="G5" s="175" t="s">
        <v>4</v>
      </c>
      <c r="H5" s="188"/>
      <c r="I5" s="188"/>
      <c r="J5" s="188"/>
      <c r="K5" s="175" t="s">
        <v>5</v>
      </c>
      <c r="L5" s="187" t="s">
        <v>584</v>
      </c>
      <c r="M5" s="174" t="s">
        <v>583</v>
      </c>
      <c r="N5" s="174"/>
    </row>
    <row r="6" spans="2:14" s="53" customFormat="1" ht="42" customHeight="1">
      <c r="B6" s="188"/>
      <c r="C6" s="188"/>
      <c r="D6" s="188"/>
      <c r="E6" s="188"/>
      <c r="F6" s="188"/>
      <c r="G6" s="188"/>
      <c r="H6" s="188"/>
      <c r="I6" s="188"/>
      <c r="J6" s="188"/>
      <c r="K6" s="189"/>
      <c r="L6" s="187"/>
      <c r="M6" s="38" t="s">
        <v>585</v>
      </c>
      <c r="N6" s="41" t="s">
        <v>679</v>
      </c>
    </row>
    <row r="7" spans="2:14" s="53" customFormat="1">
      <c r="B7" s="41" t="s">
        <v>31</v>
      </c>
      <c r="C7" s="41" t="s">
        <v>49</v>
      </c>
      <c r="D7" s="42">
        <v>3</v>
      </c>
      <c r="E7" s="41" t="s">
        <v>49</v>
      </c>
      <c r="F7" s="41" t="s">
        <v>6</v>
      </c>
      <c r="G7" s="175" t="s">
        <v>7</v>
      </c>
      <c r="H7" s="188"/>
      <c r="I7" s="188"/>
      <c r="J7" s="188"/>
      <c r="K7" s="41" t="s">
        <v>8</v>
      </c>
      <c r="L7" s="38">
        <v>4</v>
      </c>
      <c r="M7" s="38">
        <v>5</v>
      </c>
      <c r="N7" s="41" t="s">
        <v>9</v>
      </c>
    </row>
    <row r="8" spans="2:14" s="8" customFormat="1">
      <c r="B8" s="23" t="s">
        <v>11</v>
      </c>
      <c r="C8" s="23"/>
      <c r="D8" s="66" t="s">
        <v>10</v>
      </c>
      <c r="E8" s="23" t="s">
        <v>11</v>
      </c>
      <c r="F8" s="23"/>
      <c r="G8" s="52"/>
      <c r="H8" s="52"/>
      <c r="I8" s="52"/>
      <c r="J8" s="52"/>
      <c r="K8" s="23"/>
      <c r="L8" s="34">
        <f>L9+L23+L29+L34</f>
        <v>948</v>
      </c>
      <c r="M8" s="34">
        <f t="shared" ref="M8:N8" si="0">M9+M23+M29+M34</f>
        <v>974</v>
      </c>
      <c r="N8" s="34">
        <f t="shared" si="0"/>
        <v>997</v>
      </c>
    </row>
    <row r="9" spans="2:14" s="8" customFormat="1" ht="93.75" hidden="1">
      <c r="B9" s="27" t="s">
        <v>11</v>
      </c>
      <c r="C9" s="27" t="s">
        <v>72</v>
      </c>
      <c r="D9" s="67" t="s">
        <v>154</v>
      </c>
      <c r="E9" s="27" t="s">
        <v>11</v>
      </c>
      <c r="F9" s="27" t="s">
        <v>72</v>
      </c>
      <c r="G9" s="27"/>
      <c r="H9" s="27"/>
      <c r="I9" s="27"/>
      <c r="J9" s="27"/>
      <c r="K9" s="27"/>
      <c r="L9" s="30">
        <f t="shared" ref="L9:N10" si="1">L10</f>
        <v>0</v>
      </c>
      <c r="M9" s="30">
        <f t="shared" si="1"/>
        <v>0</v>
      </c>
      <c r="N9" s="30">
        <f t="shared" si="1"/>
        <v>0</v>
      </c>
    </row>
    <row r="10" spans="2:14" s="8" customFormat="1" ht="37.5" hidden="1">
      <c r="B10" s="27" t="s">
        <v>11</v>
      </c>
      <c r="C10" s="27" t="s">
        <v>72</v>
      </c>
      <c r="D10" s="24" t="s">
        <v>61</v>
      </c>
      <c r="E10" s="27" t="s">
        <v>11</v>
      </c>
      <c r="F10" s="27" t="s">
        <v>72</v>
      </c>
      <c r="G10" s="29" t="s">
        <v>63</v>
      </c>
      <c r="H10" s="29" t="s">
        <v>16</v>
      </c>
      <c r="I10" s="29" t="s">
        <v>17</v>
      </c>
      <c r="J10" s="29" t="s">
        <v>18</v>
      </c>
      <c r="K10" s="27"/>
      <c r="L10" s="30">
        <f t="shared" si="1"/>
        <v>0</v>
      </c>
      <c r="M10" s="30">
        <f t="shared" si="1"/>
        <v>0</v>
      </c>
      <c r="N10" s="30">
        <f t="shared" si="1"/>
        <v>0</v>
      </c>
    </row>
    <row r="11" spans="2:14" s="8" customFormat="1" ht="37.5" hidden="1">
      <c r="B11" s="27" t="s">
        <v>11</v>
      </c>
      <c r="C11" s="27" t="s">
        <v>72</v>
      </c>
      <c r="D11" s="24" t="s">
        <v>155</v>
      </c>
      <c r="E11" s="27" t="s">
        <v>11</v>
      </c>
      <c r="F11" s="27" t="s">
        <v>72</v>
      </c>
      <c r="G11" s="29" t="s">
        <v>63</v>
      </c>
      <c r="H11" s="27">
        <v>1</v>
      </c>
      <c r="I11" s="29" t="s">
        <v>17</v>
      </c>
      <c r="J11" s="29" t="s">
        <v>18</v>
      </c>
      <c r="K11" s="27"/>
      <c r="L11" s="30">
        <f>L12+L15+L20</f>
        <v>0</v>
      </c>
      <c r="M11" s="30">
        <f t="shared" ref="M11:N11" si="2">M12+M15+M20</f>
        <v>0</v>
      </c>
      <c r="N11" s="30">
        <f t="shared" si="2"/>
        <v>0</v>
      </c>
    </row>
    <row r="12" spans="2:14" s="8" customFormat="1" ht="56.25" hidden="1">
      <c r="B12" s="27" t="s">
        <v>11</v>
      </c>
      <c r="C12" s="27" t="s">
        <v>72</v>
      </c>
      <c r="D12" s="24" t="s">
        <v>156</v>
      </c>
      <c r="E12" s="27" t="s">
        <v>11</v>
      </c>
      <c r="F12" s="27" t="s">
        <v>72</v>
      </c>
      <c r="G12" s="29" t="s">
        <v>63</v>
      </c>
      <c r="H12" s="29" t="s">
        <v>31</v>
      </c>
      <c r="I12" s="29" t="s">
        <v>17</v>
      </c>
      <c r="J12" s="29" t="s">
        <v>157</v>
      </c>
      <c r="K12" s="27"/>
      <c r="L12" s="30">
        <f>L13</f>
        <v>0</v>
      </c>
      <c r="M12" s="30">
        <f t="shared" ref="M12:N13" si="3">M13</f>
        <v>0</v>
      </c>
      <c r="N12" s="30">
        <f t="shared" si="3"/>
        <v>0</v>
      </c>
    </row>
    <row r="13" spans="2:14" s="8" customFormat="1" ht="131.25" hidden="1">
      <c r="B13" s="27" t="s">
        <v>11</v>
      </c>
      <c r="C13" s="27" t="s">
        <v>72</v>
      </c>
      <c r="D13" s="24" t="s">
        <v>121</v>
      </c>
      <c r="E13" s="27" t="s">
        <v>11</v>
      </c>
      <c r="F13" s="27" t="s">
        <v>72</v>
      </c>
      <c r="G13" s="29" t="s">
        <v>63</v>
      </c>
      <c r="H13" s="29" t="s">
        <v>31</v>
      </c>
      <c r="I13" s="29" t="s">
        <v>17</v>
      </c>
      <c r="J13" s="29" t="s">
        <v>157</v>
      </c>
      <c r="K13" s="27" t="s">
        <v>122</v>
      </c>
      <c r="L13" s="30">
        <f>L14</f>
        <v>0</v>
      </c>
      <c r="M13" s="30">
        <f t="shared" si="3"/>
        <v>0</v>
      </c>
      <c r="N13" s="30">
        <f t="shared" si="3"/>
        <v>0</v>
      </c>
    </row>
    <row r="14" spans="2:14" s="8" customFormat="1" ht="56.25" hidden="1">
      <c r="B14" s="27" t="s">
        <v>11</v>
      </c>
      <c r="C14" s="27" t="s">
        <v>72</v>
      </c>
      <c r="D14" s="24" t="s">
        <v>158</v>
      </c>
      <c r="E14" s="27" t="s">
        <v>11</v>
      </c>
      <c r="F14" s="27" t="s">
        <v>72</v>
      </c>
      <c r="G14" s="29" t="s">
        <v>63</v>
      </c>
      <c r="H14" s="29" t="s">
        <v>31</v>
      </c>
      <c r="I14" s="29" t="s">
        <v>17</v>
      </c>
      <c r="J14" s="29" t="s">
        <v>157</v>
      </c>
      <c r="K14" s="27" t="s">
        <v>159</v>
      </c>
      <c r="L14" s="30">
        <f>0</f>
        <v>0</v>
      </c>
      <c r="M14" s="30">
        <f>0</f>
        <v>0</v>
      </c>
      <c r="N14" s="30">
        <f>0</f>
        <v>0</v>
      </c>
    </row>
    <row r="15" spans="2:14" s="8" customFormat="1" ht="37.5" hidden="1">
      <c r="B15" s="27" t="s">
        <v>11</v>
      </c>
      <c r="C15" s="27" t="s">
        <v>72</v>
      </c>
      <c r="D15" s="24" t="s">
        <v>160</v>
      </c>
      <c r="E15" s="27" t="s">
        <v>11</v>
      </c>
      <c r="F15" s="27" t="s">
        <v>72</v>
      </c>
      <c r="G15" s="29" t="s">
        <v>63</v>
      </c>
      <c r="H15" s="29" t="s">
        <v>31</v>
      </c>
      <c r="I15" s="29" t="s">
        <v>17</v>
      </c>
      <c r="J15" s="29" t="s">
        <v>161</v>
      </c>
      <c r="K15" s="27"/>
      <c r="L15" s="30">
        <f>L16+L18</f>
        <v>0</v>
      </c>
      <c r="M15" s="30">
        <f t="shared" ref="M15:N15" si="4">M16+M18</f>
        <v>0</v>
      </c>
      <c r="N15" s="30">
        <f t="shared" si="4"/>
        <v>0</v>
      </c>
    </row>
    <row r="16" spans="2:14" s="8" customFormat="1" ht="131.25" hidden="1">
      <c r="B16" s="27" t="s">
        <v>11</v>
      </c>
      <c r="C16" s="27" t="s">
        <v>72</v>
      </c>
      <c r="D16" s="24" t="s">
        <v>121</v>
      </c>
      <c r="E16" s="27" t="s">
        <v>11</v>
      </c>
      <c r="F16" s="27" t="s">
        <v>72</v>
      </c>
      <c r="G16" s="29" t="s">
        <v>63</v>
      </c>
      <c r="H16" s="29" t="s">
        <v>31</v>
      </c>
      <c r="I16" s="29" t="s">
        <v>17</v>
      </c>
      <c r="J16" s="29" t="s">
        <v>161</v>
      </c>
      <c r="K16" s="27" t="s">
        <v>122</v>
      </c>
      <c r="L16" s="30">
        <f>L17</f>
        <v>0</v>
      </c>
      <c r="M16" s="30">
        <f t="shared" ref="M16:N16" si="5">M17</f>
        <v>0</v>
      </c>
      <c r="N16" s="30">
        <f t="shared" si="5"/>
        <v>0</v>
      </c>
    </row>
    <row r="17" spans="2:14" s="8" customFormat="1" ht="56.25" hidden="1">
      <c r="B17" s="27" t="s">
        <v>11</v>
      </c>
      <c r="C17" s="27" t="s">
        <v>72</v>
      </c>
      <c r="D17" s="24" t="s">
        <v>158</v>
      </c>
      <c r="E17" s="27" t="s">
        <v>11</v>
      </c>
      <c r="F17" s="27" t="s">
        <v>72</v>
      </c>
      <c r="G17" s="29" t="s">
        <v>63</v>
      </c>
      <c r="H17" s="29" t="s">
        <v>31</v>
      </c>
      <c r="I17" s="29" t="s">
        <v>17</v>
      </c>
      <c r="J17" s="29" t="s">
        <v>161</v>
      </c>
      <c r="K17" s="27" t="s">
        <v>159</v>
      </c>
      <c r="L17" s="30">
        <f>0</f>
        <v>0</v>
      </c>
      <c r="M17" s="30">
        <f>0</f>
        <v>0</v>
      </c>
      <c r="N17" s="30">
        <f>0</f>
        <v>0</v>
      </c>
    </row>
    <row r="18" spans="2:14" s="8" customFormat="1" ht="56.25" hidden="1">
      <c r="B18" s="27" t="s">
        <v>11</v>
      </c>
      <c r="C18" s="27" t="s">
        <v>72</v>
      </c>
      <c r="D18" s="24" t="s">
        <v>22</v>
      </c>
      <c r="E18" s="27" t="s">
        <v>11</v>
      </c>
      <c r="F18" s="27" t="s">
        <v>72</v>
      </c>
      <c r="G18" s="29" t="s">
        <v>63</v>
      </c>
      <c r="H18" s="29" t="s">
        <v>31</v>
      </c>
      <c r="I18" s="29" t="s">
        <v>17</v>
      </c>
      <c r="J18" s="29" t="s">
        <v>161</v>
      </c>
      <c r="K18" s="27" t="s">
        <v>34</v>
      </c>
      <c r="L18" s="30">
        <f>L19</f>
        <v>0</v>
      </c>
      <c r="M18" s="30">
        <f t="shared" ref="M18:N18" si="6">M19</f>
        <v>0</v>
      </c>
      <c r="N18" s="30">
        <f t="shared" si="6"/>
        <v>0</v>
      </c>
    </row>
    <row r="19" spans="2:14" s="8" customFormat="1" ht="56.25" hidden="1">
      <c r="B19" s="27" t="s">
        <v>11</v>
      </c>
      <c r="C19" s="27" t="s">
        <v>72</v>
      </c>
      <c r="D19" s="24" t="s">
        <v>23</v>
      </c>
      <c r="E19" s="27" t="s">
        <v>11</v>
      </c>
      <c r="F19" s="27" t="s">
        <v>72</v>
      </c>
      <c r="G19" s="29" t="s">
        <v>63</v>
      </c>
      <c r="H19" s="29" t="s">
        <v>31</v>
      </c>
      <c r="I19" s="29" t="s">
        <v>17</v>
      </c>
      <c r="J19" s="29" t="s">
        <v>161</v>
      </c>
      <c r="K19" s="27" t="s">
        <v>24</v>
      </c>
      <c r="L19" s="30">
        <f>0</f>
        <v>0</v>
      </c>
      <c r="M19" s="30">
        <f>0</f>
        <v>0</v>
      </c>
      <c r="N19" s="30">
        <f>0</f>
        <v>0</v>
      </c>
    </row>
    <row r="20" spans="2:14" s="8" customFormat="1" ht="56.25" hidden="1">
      <c r="B20" s="68" t="s">
        <v>11</v>
      </c>
      <c r="C20" s="68" t="s">
        <v>72</v>
      </c>
      <c r="D20" s="24" t="s">
        <v>162</v>
      </c>
      <c r="E20" s="68" t="s">
        <v>11</v>
      </c>
      <c r="F20" s="68" t="s">
        <v>72</v>
      </c>
      <c r="G20" s="29" t="s">
        <v>63</v>
      </c>
      <c r="H20" s="29" t="s">
        <v>31</v>
      </c>
      <c r="I20" s="29" t="s">
        <v>17</v>
      </c>
      <c r="J20" s="29" t="s">
        <v>163</v>
      </c>
      <c r="K20" s="27"/>
      <c r="L20" s="30">
        <f>L21</f>
        <v>0</v>
      </c>
      <c r="M20" s="30">
        <f t="shared" ref="M20:N21" si="7">M21</f>
        <v>0</v>
      </c>
      <c r="N20" s="30">
        <f t="shared" si="7"/>
        <v>0</v>
      </c>
    </row>
    <row r="21" spans="2:14" s="8" customFormat="1" hidden="1">
      <c r="B21" s="68" t="s">
        <v>11</v>
      </c>
      <c r="C21" s="68" t="s">
        <v>72</v>
      </c>
      <c r="D21" s="24" t="s">
        <v>58</v>
      </c>
      <c r="E21" s="68" t="s">
        <v>11</v>
      </c>
      <c r="F21" s="68" t="s">
        <v>72</v>
      </c>
      <c r="G21" s="29" t="s">
        <v>63</v>
      </c>
      <c r="H21" s="29" t="s">
        <v>31</v>
      </c>
      <c r="I21" s="29" t="s">
        <v>17</v>
      </c>
      <c r="J21" s="29" t="s">
        <v>163</v>
      </c>
      <c r="K21" s="27" t="s">
        <v>59</v>
      </c>
      <c r="L21" s="30">
        <f>L22</f>
        <v>0</v>
      </c>
      <c r="M21" s="30">
        <f t="shared" si="7"/>
        <v>0</v>
      </c>
      <c r="N21" s="30">
        <f t="shared" si="7"/>
        <v>0</v>
      </c>
    </row>
    <row r="22" spans="2:14" s="8" customFormat="1" ht="37.5" hidden="1">
      <c r="B22" s="68" t="s">
        <v>11</v>
      </c>
      <c r="C22" s="68" t="s">
        <v>72</v>
      </c>
      <c r="D22" s="24" t="s">
        <v>64</v>
      </c>
      <c r="E22" s="68" t="s">
        <v>11</v>
      </c>
      <c r="F22" s="68" t="s">
        <v>72</v>
      </c>
      <c r="G22" s="29" t="s">
        <v>63</v>
      </c>
      <c r="H22" s="29" t="s">
        <v>31</v>
      </c>
      <c r="I22" s="29" t="s">
        <v>17</v>
      </c>
      <c r="J22" s="29" t="s">
        <v>163</v>
      </c>
      <c r="K22" s="27" t="s">
        <v>65</v>
      </c>
      <c r="L22" s="30">
        <f>(35+12)-47</f>
        <v>0</v>
      </c>
      <c r="M22" s="30">
        <f t="shared" ref="M22:N22" si="8">(35+12)-47</f>
        <v>0</v>
      </c>
      <c r="N22" s="30">
        <f t="shared" si="8"/>
        <v>0</v>
      </c>
    </row>
    <row r="23" spans="2:14" s="8" customFormat="1" ht="37.5" hidden="1">
      <c r="B23" s="27" t="s">
        <v>11</v>
      </c>
      <c r="C23" s="27" t="s">
        <v>127</v>
      </c>
      <c r="D23" s="24" t="s">
        <v>171</v>
      </c>
      <c r="E23" s="27" t="s">
        <v>11</v>
      </c>
      <c r="F23" s="27" t="s">
        <v>127</v>
      </c>
      <c r="G23" s="29"/>
      <c r="H23" s="29"/>
      <c r="I23" s="29"/>
      <c r="J23" s="29"/>
      <c r="K23" s="27"/>
      <c r="L23" s="30">
        <f>L24</f>
        <v>0</v>
      </c>
      <c r="M23" s="30">
        <f t="shared" ref="M23:N27" si="9">M24</f>
        <v>0</v>
      </c>
      <c r="N23" s="30">
        <f t="shared" si="9"/>
        <v>0</v>
      </c>
    </row>
    <row r="24" spans="2:14" s="8" customFormat="1" ht="37.5" hidden="1">
      <c r="B24" s="27" t="s">
        <v>11</v>
      </c>
      <c r="C24" s="27" t="s">
        <v>127</v>
      </c>
      <c r="D24" s="24" t="s">
        <v>61</v>
      </c>
      <c r="E24" s="27" t="s">
        <v>11</v>
      </c>
      <c r="F24" s="27" t="s">
        <v>127</v>
      </c>
      <c r="G24" s="29" t="s">
        <v>63</v>
      </c>
      <c r="H24" s="29" t="s">
        <v>16</v>
      </c>
      <c r="I24" s="29" t="s">
        <v>17</v>
      </c>
      <c r="J24" s="29" t="s">
        <v>18</v>
      </c>
      <c r="K24" s="27"/>
      <c r="L24" s="30">
        <f>L25</f>
        <v>0</v>
      </c>
      <c r="M24" s="30">
        <f t="shared" si="9"/>
        <v>0</v>
      </c>
      <c r="N24" s="30">
        <f t="shared" si="9"/>
        <v>0</v>
      </c>
    </row>
    <row r="25" spans="2:14" s="8" customFormat="1" ht="56.25" hidden="1">
      <c r="B25" s="27" t="s">
        <v>11</v>
      </c>
      <c r="C25" s="27" t="s">
        <v>127</v>
      </c>
      <c r="D25" s="24" t="s">
        <v>62</v>
      </c>
      <c r="E25" s="27" t="s">
        <v>11</v>
      </c>
      <c r="F25" s="27" t="s">
        <v>127</v>
      </c>
      <c r="G25" s="29" t="s">
        <v>63</v>
      </c>
      <c r="H25" s="29" t="s">
        <v>7</v>
      </c>
      <c r="I25" s="29" t="s">
        <v>17</v>
      </c>
      <c r="J25" s="29" t="s">
        <v>18</v>
      </c>
      <c r="K25" s="27"/>
      <c r="L25" s="30">
        <f>L26</f>
        <v>0</v>
      </c>
      <c r="M25" s="30">
        <f t="shared" si="9"/>
        <v>0</v>
      </c>
      <c r="N25" s="30">
        <f t="shared" si="9"/>
        <v>0</v>
      </c>
    </row>
    <row r="26" spans="2:14" s="8" customFormat="1" ht="56.25" hidden="1">
      <c r="B26" s="27" t="s">
        <v>11</v>
      </c>
      <c r="C26" s="27" t="s">
        <v>127</v>
      </c>
      <c r="D26" s="24" t="s">
        <v>215</v>
      </c>
      <c r="E26" s="27" t="s">
        <v>11</v>
      </c>
      <c r="F26" s="27" t="s">
        <v>127</v>
      </c>
      <c r="G26" s="29" t="s">
        <v>63</v>
      </c>
      <c r="H26" s="29" t="s">
        <v>7</v>
      </c>
      <c r="I26" s="29" t="s">
        <v>17</v>
      </c>
      <c r="J26" s="27" t="s">
        <v>214</v>
      </c>
      <c r="K26" s="27"/>
      <c r="L26" s="30">
        <f>L27</f>
        <v>0</v>
      </c>
      <c r="M26" s="30">
        <f t="shared" si="9"/>
        <v>0</v>
      </c>
      <c r="N26" s="30">
        <f t="shared" si="9"/>
        <v>0</v>
      </c>
    </row>
    <row r="27" spans="2:14" s="8" customFormat="1" hidden="1">
      <c r="B27" s="27" t="s">
        <v>11</v>
      </c>
      <c r="C27" s="27" t="s">
        <v>127</v>
      </c>
      <c r="D27" s="24" t="s">
        <v>58</v>
      </c>
      <c r="E27" s="27" t="s">
        <v>11</v>
      </c>
      <c r="F27" s="27" t="s">
        <v>127</v>
      </c>
      <c r="G27" s="29" t="s">
        <v>63</v>
      </c>
      <c r="H27" s="29" t="s">
        <v>7</v>
      </c>
      <c r="I27" s="29" t="s">
        <v>17</v>
      </c>
      <c r="J27" s="27" t="s">
        <v>214</v>
      </c>
      <c r="K27" s="27" t="s">
        <v>59</v>
      </c>
      <c r="L27" s="30">
        <f>L28</f>
        <v>0</v>
      </c>
      <c r="M27" s="30">
        <f t="shared" si="9"/>
        <v>0</v>
      </c>
      <c r="N27" s="30">
        <f t="shared" si="9"/>
        <v>0</v>
      </c>
    </row>
    <row r="28" spans="2:14" s="8" customFormat="1" hidden="1">
      <c r="B28" s="27" t="s">
        <v>11</v>
      </c>
      <c r="C28" s="27" t="s">
        <v>127</v>
      </c>
      <c r="D28" s="24" t="s">
        <v>172</v>
      </c>
      <c r="E28" s="27" t="s">
        <v>11</v>
      </c>
      <c r="F28" s="27" t="s">
        <v>127</v>
      </c>
      <c r="G28" s="29" t="s">
        <v>63</v>
      </c>
      <c r="H28" s="29" t="s">
        <v>7</v>
      </c>
      <c r="I28" s="29" t="s">
        <v>17</v>
      </c>
      <c r="J28" s="27" t="s">
        <v>214</v>
      </c>
      <c r="K28" s="27" t="s">
        <v>173</v>
      </c>
      <c r="L28" s="30"/>
      <c r="M28" s="30"/>
      <c r="N28" s="30"/>
    </row>
    <row r="29" spans="2:14" s="8" customFormat="1">
      <c r="B29" s="27" t="s">
        <v>11</v>
      </c>
      <c r="C29" s="27" t="s">
        <v>53</v>
      </c>
      <c r="D29" s="24" t="s">
        <v>52</v>
      </c>
      <c r="E29" s="27" t="s">
        <v>11</v>
      </c>
      <c r="F29" s="27" t="s">
        <v>53</v>
      </c>
      <c r="G29" s="27"/>
      <c r="H29" s="27"/>
      <c r="I29" s="27"/>
      <c r="J29" s="27"/>
      <c r="K29" s="27"/>
      <c r="L29" s="28">
        <f>L30</f>
        <v>100</v>
      </c>
      <c r="M29" s="28">
        <f t="shared" ref="M29:N32" si="10">M30</f>
        <v>100</v>
      </c>
      <c r="N29" s="28">
        <f t="shared" si="10"/>
        <v>100</v>
      </c>
    </row>
    <row r="30" spans="2:14" s="8" customFormat="1" hidden="1">
      <c r="B30" s="27" t="s">
        <v>11</v>
      </c>
      <c r="C30" s="27" t="s">
        <v>53</v>
      </c>
      <c r="D30" s="24" t="s">
        <v>54</v>
      </c>
      <c r="E30" s="27" t="s">
        <v>11</v>
      </c>
      <c r="F30" s="27" t="s">
        <v>53</v>
      </c>
      <c r="G30" s="29" t="s">
        <v>15</v>
      </c>
      <c r="H30" s="29" t="s">
        <v>55</v>
      </c>
      <c r="I30" s="29" t="s">
        <v>17</v>
      </c>
      <c r="J30" s="29" t="s">
        <v>18</v>
      </c>
      <c r="K30" s="27"/>
      <c r="L30" s="28">
        <f>L31</f>
        <v>100</v>
      </c>
      <c r="M30" s="28">
        <f t="shared" si="10"/>
        <v>100</v>
      </c>
      <c r="N30" s="28">
        <f t="shared" si="10"/>
        <v>100</v>
      </c>
    </row>
    <row r="31" spans="2:14" s="8" customFormat="1" ht="37.5" hidden="1">
      <c r="B31" s="27" t="s">
        <v>11</v>
      </c>
      <c r="C31" s="27" t="s">
        <v>53</v>
      </c>
      <c r="D31" s="24" t="s">
        <v>56</v>
      </c>
      <c r="E31" s="27" t="s">
        <v>11</v>
      </c>
      <c r="F31" s="27" t="s">
        <v>53</v>
      </c>
      <c r="G31" s="29" t="s">
        <v>15</v>
      </c>
      <c r="H31" s="29" t="s">
        <v>55</v>
      </c>
      <c r="I31" s="29" t="s">
        <v>17</v>
      </c>
      <c r="J31" s="29" t="s">
        <v>57</v>
      </c>
      <c r="K31" s="27"/>
      <c r="L31" s="28">
        <f>L32</f>
        <v>100</v>
      </c>
      <c r="M31" s="28">
        <f t="shared" si="10"/>
        <v>100</v>
      </c>
      <c r="N31" s="28">
        <f t="shared" si="10"/>
        <v>100</v>
      </c>
    </row>
    <row r="32" spans="2:14" s="8" customFormat="1" hidden="1">
      <c r="B32" s="27" t="s">
        <v>11</v>
      </c>
      <c r="C32" s="27" t="s">
        <v>53</v>
      </c>
      <c r="D32" s="24" t="s">
        <v>58</v>
      </c>
      <c r="E32" s="27" t="s">
        <v>11</v>
      </c>
      <c r="F32" s="27" t="s">
        <v>53</v>
      </c>
      <c r="G32" s="29" t="s">
        <v>15</v>
      </c>
      <c r="H32" s="29" t="s">
        <v>55</v>
      </c>
      <c r="I32" s="29" t="s">
        <v>17</v>
      </c>
      <c r="J32" s="29" t="s">
        <v>57</v>
      </c>
      <c r="K32" s="27" t="s">
        <v>59</v>
      </c>
      <c r="L32" s="30">
        <f>L33</f>
        <v>100</v>
      </c>
      <c r="M32" s="30">
        <f t="shared" si="10"/>
        <v>100</v>
      </c>
      <c r="N32" s="30">
        <f t="shared" si="10"/>
        <v>100</v>
      </c>
    </row>
    <row r="33" spans="2:14" s="8" customFormat="1" hidden="1">
      <c r="B33" s="27" t="s">
        <v>11</v>
      </c>
      <c r="C33" s="27" t="s">
        <v>53</v>
      </c>
      <c r="D33" s="24" t="s">
        <v>54</v>
      </c>
      <c r="E33" s="27" t="s">
        <v>11</v>
      </c>
      <c r="F33" s="27" t="s">
        <v>53</v>
      </c>
      <c r="G33" s="29" t="s">
        <v>15</v>
      </c>
      <c r="H33" s="29" t="s">
        <v>55</v>
      </c>
      <c r="I33" s="29" t="s">
        <v>17</v>
      </c>
      <c r="J33" s="29" t="s">
        <v>57</v>
      </c>
      <c r="K33" s="27" t="s">
        <v>60</v>
      </c>
      <c r="L33" s="30">
        <f>100</f>
        <v>100</v>
      </c>
      <c r="M33" s="30">
        <f>100</f>
        <v>100</v>
      </c>
      <c r="N33" s="30">
        <f>100</f>
        <v>100</v>
      </c>
    </row>
    <row r="34" spans="2:14" s="8" customFormat="1">
      <c r="B34" s="68" t="s">
        <v>11</v>
      </c>
      <c r="C34" s="68" t="s">
        <v>13</v>
      </c>
      <c r="D34" s="69" t="s">
        <v>12</v>
      </c>
      <c r="E34" s="68" t="s">
        <v>11</v>
      </c>
      <c r="F34" s="68" t="s">
        <v>13</v>
      </c>
      <c r="G34" s="27"/>
      <c r="H34" s="27"/>
      <c r="I34" s="27"/>
      <c r="J34" s="27"/>
      <c r="K34" s="27"/>
      <c r="L34" s="30">
        <f>L35+L41+L50+L55+L62+L69</f>
        <v>848</v>
      </c>
      <c r="M34" s="30">
        <f t="shared" ref="M34:N34" si="11">M35+M41+M50+M55+M62+M69</f>
        <v>874</v>
      </c>
      <c r="N34" s="30">
        <f t="shared" si="11"/>
        <v>897</v>
      </c>
    </row>
    <row r="35" spans="2:14" s="8" customFormat="1" ht="93.75" hidden="1">
      <c r="B35" s="68" t="s">
        <v>11</v>
      </c>
      <c r="C35" s="68" t="s">
        <v>13</v>
      </c>
      <c r="D35" s="69" t="s">
        <v>661</v>
      </c>
      <c r="E35" s="68" t="s">
        <v>11</v>
      </c>
      <c r="F35" s="68" t="s">
        <v>13</v>
      </c>
      <c r="G35" s="27" t="s">
        <v>40</v>
      </c>
      <c r="H35" s="27" t="s">
        <v>16</v>
      </c>
      <c r="I35" s="27" t="s">
        <v>17</v>
      </c>
      <c r="J35" s="27" t="s">
        <v>18</v>
      </c>
      <c r="K35" s="27"/>
      <c r="L35" s="30">
        <f>L36</f>
        <v>0</v>
      </c>
      <c r="M35" s="30">
        <f t="shared" ref="M35:N39" si="12">M36</f>
        <v>0</v>
      </c>
      <c r="N35" s="30">
        <f t="shared" si="12"/>
        <v>0</v>
      </c>
    </row>
    <row r="36" spans="2:14" s="8" customFormat="1" ht="93.75" hidden="1">
      <c r="B36" s="68" t="s">
        <v>11</v>
      </c>
      <c r="C36" s="68" t="s">
        <v>13</v>
      </c>
      <c r="D36" s="69" t="s">
        <v>662</v>
      </c>
      <c r="E36" s="68" t="s">
        <v>11</v>
      </c>
      <c r="F36" s="68" t="s">
        <v>13</v>
      </c>
      <c r="G36" s="27" t="s">
        <v>40</v>
      </c>
      <c r="H36" s="27" t="s">
        <v>31</v>
      </c>
      <c r="I36" s="27" t="s">
        <v>17</v>
      </c>
      <c r="J36" s="27" t="s">
        <v>18</v>
      </c>
      <c r="K36" s="27"/>
      <c r="L36" s="30">
        <f>L37</f>
        <v>0</v>
      </c>
      <c r="M36" s="30">
        <f t="shared" si="12"/>
        <v>0</v>
      </c>
      <c r="N36" s="30">
        <f t="shared" si="12"/>
        <v>0</v>
      </c>
    </row>
    <row r="37" spans="2:14" s="8" customFormat="1" ht="56.25" hidden="1">
      <c r="B37" s="68" t="s">
        <v>11</v>
      </c>
      <c r="C37" s="68" t="s">
        <v>13</v>
      </c>
      <c r="D37" s="69" t="s">
        <v>245</v>
      </c>
      <c r="E37" s="68" t="s">
        <v>11</v>
      </c>
      <c r="F37" s="68" t="s">
        <v>13</v>
      </c>
      <c r="G37" s="27" t="s">
        <v>40</v>
      </c>
      <c r="H37" s="27" t="s">
        <v>31</v>
      </c>
      <c r="I37" s="27" t="s">
        <v>195</v>
      </c>
      <c r="J37" s="27" t="s">
        <v>18</v>
      </c>
      <c r="K37" s="27"/>
      <c r="L37" s="30">
        <f>L38</f>
        <v>0</v>
      </c>
      <c r="M37" s="30">
        <f t="shared" si="12"/>
        <v>0</v>
      </c>
      <c r="N37" s="30">
        <f t="shared" si="12"/>
        <v>0</v>
      </c>
    </row>
    <row r="38" spans="2:14" s="8" customFormat="1" hidden="1">
      <c r="B38" s="68" t="s">
        <v>11</v>
      </c>
      <c r="C38" s="68" t="s">
        <v>13</v>
      </c>
      <c r="D38" s="69" t="s">
        <v>165</v>
      </c>
      <c r="E38" s="68" t="s">
        <v>11</v>
      </c>
      <c r="F38" s="68" t="s">
        <v>13</v>
      </c>
      <c r="G38" s="27" t="s">
        <v>40</v>
      </c>
      <c r="H38" s="27" t="s">
        <v>31</v>
      </c>
      <c r="I38" s="27" t="s">
        <v>195</v>
      </c>
      <c r="J38" s="27" t="s">
        <v>166</v>
      </c>
      <c r="K38" s="27"/>
      <c r="L38" s="30">
        <f>L39</f>
        <v>0</v>
      </c>
      <c r="M38" s="30">
        <f t="shared" si="12"/>
        <v>0</v>
      </c>
      <c r="N38" s="30">
        <f t="shared" si="12"/>
        <v>0</v>
      </c>
    </row>
    <row r="39" spans="2:14" s="8" customFormat="1" ht="56.25" hidden="1">
      <c r="B39" s="68" t="s">
        <v>11</v>
      </c>
      <c r="C39" s="68" t="s">
        <v>13</v>
      </c>
      <c r="D39" s="24" t="s">
        <v>125</v>
      </c>
      <c r="E39" s="68" t="s">
        <v>11</v>
      </c>
      <c r="F39" s="68" t="s">
        <v>13</v>
      </c>
      <c r="G39" s="27" t="s">
        <v>40</v>
      </c>
      <c r="H39" s="27" t="s">
        <v>31</v>
      </c>
      <c r="I39" s="27" t="s">
        <v>195</v>
      </c>
      <c r="J39" s="27" t="s">
        <v>166</v>
      </c>
      <c r="K39" s="27" t="s">
        <v>34</v>
      </c>
      <c r="L39" s="30">
        <f>L40</f>
        <v>0</v>
      </c>
      <c r="M39" s="30">
        <f t="shared" si="12"/>
        <v>0</v>
      </c>
      <c r="N39" s="30">
        <f t="shared" si="12"/>
        <v>0</v>
      </c>
    </row>
    <row r="40" spans="2:14" s="8" customFormat="1" ht="56.25" hidden="1">
      <c r="B40" s="68" t="s">
        <v>11</v>
      </c>
      <c r="C40" s="68" t="s">
        <v>13</v>
      </c>
      <c r="D40" s="24" t="s">
        <v>23</v>
      </c>
      <c r="E40" s="68" t="s">
        <v>11</v>
      </c>
      <c r="F40" s="68" t="s">
        <v>13</v>
      </c>
      <c r="G40" s="27" t="s">
        <v>40</v>
      </c>
      <c r="H40" s="27" t="s">
        <v>31</v>
      </c>
      <c r="I40" s="27" t="s">
        <v>195</v>
      </c>
      <c r="J40" s="27" t="s">
        <v>166</v>
      </c>
      <c r="K40" s="27" t="s">
        <v>24</v>
      </c>
      <c r="L40" s="30"/>
      <c r="M40" s="30"/>
      <c r="N40" s="30"/>
    </row>
    <row r="41" spans="2:14" s="8" customFormat="1" ht="56.25" hidden="1">
      <c r="B41" s="70" t="s">
        <v>11</v>
      </c>
      <c r="C41" s="70" t="s">
        <v>13</v>
      </c>
      <c r="D41" s="24" t="s">
        <v>408</v>
      </c>
      <c r="E41" s="70" t="s">
        <v>11</v>
      </c>
      <c r="F41" s="70" t="s">
        <v>13</v>
      </c>
      <c r="G41" s="67" t="s">
        <v>409</v>
      </c>
      <c r="H41" s="67" t="s">
        <v>16</v>
      </c>
      <c r="I41" s="67" t="s">
        <v>17</v>
      </c>
      <c r="J41" s="67" t="s">
        <v>18</v>
      </c>
      <c r="K41" s="70"/>
      <c r="L41" s="71">
        <f>L42+L46</f>
        <v>38</v>
      </c>
      <c r="M41" s="71">
        <f t="shared" ref="M41:N41" si="13">M42+M46</f>
        <v>40</v>
      </c>
      <c r="N41" s="71">
        <f t="shared" si="13"/>
        <v>40</v>
      </c>
    </row>
    <row r="42" spans="2:14" s="8" customFormat="1" ht="75" hidden="1">
      <c r="B42" s="70" t="s">
        <v>11</v>
      </c>
      <c r="C42" s="70" t="s">
        <v>13</v>
      </c>
      <c r="D42" s="24" t="s">
        <v>410</v>
      </c>
      <c r="E42" s="70" t="s">
        <v>11</v>
      </c>
      <c r="F42" s="70" t="s">
        <v>13</v>
      </c>
      <c r="G42" s="67" t="s">
        <v>409</v>
      </c>
      <c r="H42" s="67" t="s">
        <v>16</v>
      </c>
      <c r="I42" s="67" t="s">
        <v>127</v>
      </c>
      <c r="J42" s="67" t="s">
        <v>18</v>
      </c>
      <c r="K42" s="70"/>
      <c r="L42" s="71">
        <f>L43</f>
        <v>38</v>
      </c>
      <c r="M42" s="71">
        <f t="shared" ref="M42:N44" si="14">M43</f>
        <v>40</v>
      </c>
      <c r="N42" s="71">
        <f t="shared" si="14"/>
        <v>40</v>
      </c>
    </row>
    <row r="43" spans="2:14" s="8" customFormat="1" ht="56.25" hidden="1">
      <c r="B43" s="70" t="s">
        <v>11</v>
      </c>
      <c r="C43" s="70" t="s">
        <v>13</v>
      </c>
      <c r="D43" s="24" t="s">
        <v>411</v>
      </c>
      <c r="E43" s="70" t="s">
        <v>11</v>
      </c>
      <c r="F43" s="70" t="s">
        <v>13</v>
      </c>
      <c r="G43" s="67" t="s">
        <v>409</v>
      </c>
      <c r="H43" s="67" t="s">
        <v>16</v>
      </c>
      <c r="I43" s="67" t="s">
        <v>127</v>
      </c>
      <c r="J43" s="67" t="s">
        <v>412</v>
      </c>
      <c r="K43" s="70"/>
      <c r="L43" s="71">
        <f>L44</f>
        <v>38</v>
      </c>
      <c r="M43" s="71">
        <f t="shared" si="14"/>
        <v>40</v>
      </c>
      <c r="N43" s="71">
        <f t="shared" si="14"/>
        <v>40</v>
      </c>
    </row>
    <row r="44" spans="2:14" s="8" customFormat="1" hidden="1">
      <c r="B44" s="70" t="s">
        <v>11</v>
      </c>
      <c r="C44" s="70" t="s">
        <v>13</v>
      </c>
      <c r="D44" s="64" t="s">
        <v>58</v>
      </c>
      <c r="E44" s="70" t="s">
        <v>11</v>
      </c>
      <c r="F44" s="70" t="s">
        <v>13</v>
      </c>
      <c r="G44" s="67" t="s">
        <v>409</v>
      </c>
      <c r="H44" s="67" t="s">
        <v>16</v>
      </c>
      <c r="I44" s="67" t="s">
        <v>127</v>
      </c>
      <c r="J44" s="67" t="s">
        <v>412</v>
      </c>
      <c r="K44" s="70" t="s">
        <v>59</v>
      </c>
      <c r="L44" s="71">
        <f>L45</f>
        <v>38</v>
      </c>
      <c r="M44" s="71">
        <f t="shared" si="14"/>
        <v>40</v>
      </c>
      <c r="N44" s="71">
        <f t="shared" si="14"/>
        <v>40</v>
      </c>
    </row>
    <row r="45" spans="2:14" s="8" customFormat="1" ht="37.5" hidden="1">
      <c r="B45" s="70" t="s">
        <v>11</v>
      </c>
      <c r="C45" s="70" t="s">
        <v>13</v>
      </c>
      <c r="D45" s="64" t="s">
        <v>64</v>
      </c>
      <c r="E45" s="70" t="s">
        <v>11</v>
      </c>
      <c r="F45" s="70" t="s">
        <v>13</v>
      </c>
      <c r="G45" s="67" t="s">
        <v>409</v>
      </c>
      <c r="H45" s="67" t="s">
        <v>16</v>
      </c>
      <c r="I45" s="67" t="s">
        <v>127</v>
      </c>
      <c r="J45" s="67" t="s">
        <v>412</v>
      </c>
      <c r="K45" s="70" t="s">
        <v>65</v>
      </c>
      <c r="L45" s="71">
        <f>38</f>
        <v>38</v>
      </c>
      <c r="M45" s="71">
        <f>40</f>
        <v>40</v>
      </c>
      <c r="N45" s="71">
        <f>40</f>
        <v>40</v>
      </c>
    </row>
    <row r="46" spans="2:14" s="8" customFormat="1" ht="56.25" hidden="1">
      <c r="B46" s="70" t="s">
        <v>11</v>
      </c>
      <c r="C46" s="70" t="s">
        <v>13</v>
      </c>
      <c r="D46" s="24" t="s">
        <v>413</v>
      </c>
      <c r="E46" s="70" t="s">
        <v>11</v>
      </c>
      <c r="F46" s="70" t="s">
        <v>13</v>
      </c>
      <c r="G46" s="67" t="s">
        <v>409</v>
      </c>
      <c r="H46" s="67" t="s">
        <v>16</v>
      </c>
      <c r="I46" s="67" t="s">
        <v>174</v>
      </c>
      <c r="J46" s="67" t="s">
        <v>18</v>
      </c>
      <c r="K46" s="70"/>
      <c r="L46" s="71">
        <f>L47</f>
        <v>0</v>
      </c>
      <c r="M46" s="71">
        <f t="shared" ref="M46:N48" si="15">M47</f>
        <v>0</v>
      </c>
      <c r="N46" s="71">
        <f t="shared" si="15"/>
        <v>0</v>
      </c>
    </row>
    <row r="47" spans="2:14" s="8" customFormat="1" ht="75" hidden="1">
      <c r="B47" s="70" t="s">
        <v>11</v>
      </c>
      <c r="C47" s="70" t="s">
        <v>13</v>
      </c>
      <c r="D47" s="24" t="s">
        <v>414</v>
      </c>
      <c r="E47" s="70" t="s">
        <v>11</v>
      </c>
      <c r="F47" s="70" t="s">
        <v>13</v>
      </c>
      <c r="G47" s="67" t="s">
        <v>409</v>
      </c>
      <c r="H47" s="67" t="s">
        <v>16</v>
      </c>
      <c r="I47" s="67" t="s">
        <v>174</v>
      </c>
      <c r="J47" s="67" t="s">
        <v>415</v>
      </c>
      <c r="K47" s="70"/>
      <c r="L47" s="71">
        <f>L48</f>
        <v>0</v>
      </c>
      <c r="M47" s="71">
        <f t="shared" si="15"/>
        <v>0</v>
      </c>
      <c r="N47" s="71">
        <f t="shared" si="15"/>
        <v>0</v>
      </c>
    </row>
    <row r="48" spans="2:14" s="8" customFormat="1" ht="56.25" hidden="1">
      <c r="B48" s="70" t="s">
        <v>11</v>
      </c>
      <c r="C48" s="70" t="s">
        <v>13</v>
      </c>
      <c r="D48" s="64" t="s">
        <v>125</v>
      </c>
      <c r="E48" s="70" t="s">
        <v>11</v>
      </c>
      <c r="F48" s="70" t="s">
        <v>13</v>
      </c>
      <c r="G48" s="67" t="s">
        <v>409</v>
      </c>
      <c r="H48" s="67" t="s">
        <v>16</v>
      </c>
      <c r="I48" s="67" t="s">
        <v>174</v>
      </c>
      <c r="J48" s="67" t="s">
        <v>415</v>
      </c>
      <c r="K48" s="70" t="s">
        <v>34</v>
      </c>
      <c r="L48" s="71">
        <f>L49</f>
        <v>0</v>
      </c>
      <c r="M48" s="71">
        <f t="shared" si="15"/>
        <v>0</v>
      </c>
      <c r="N48" s="71">
        <f t="shared" si="15"/>
        <v>0</v>
      </c>
    </row>
    <row r="49" spans="2:14" s="8" customFormat="1" ht="56.25" hidden="1">
      <c r="B49" s="70" t="s">
        <v>11</v>
      </c>
      <c r="C49" s="70" t="s">
        <v>13</v>
      </c>
      <c r="D49" s="64" t="s">
        <v>23</v>
      </c>
      <c r="E49" s="70" t="s">
        <v>11</v>
      </c>
      <c r="F49" s="70" t="s">
        <v>13</v>
      </c>
      <c r="G49" s="67" t="s">
        <v>409</v>
      </c>
      <c r="H49" s="67" t="s">
        <v>16</v>
      </c>
      <c r="I49" s="67" t="s">
        <v>174</v>
      </c>
      <c r="J49" s="67" t="s">
        <v>415</v>
      </c>
      <c r="K49" s="70" t="s">
        <v>24</v>
      </c>
      <c r="L49" s="71"/>
      <c r="M49" s="71"/>
      <c r="N49" s="71"/>
    </row>
    <row r="50" spans="2:14" s="8" customFormat="1" ht="37.5" hidden="1">
      <c r="B50" s="68" t="s">
        <v>11</v>
      </c>
      <c r="C50" s="68" t="s">
        <v>13</v>
      </c>
      <c r="D50" s="69" t="s">
        <v>61</v>
      </c>
      <c r="E50" s="68" t="s">
        <v>11</v>
      </c>
      <c r="F50" s="68" t="s">
        <v>13</v>
      </c>
      <c r="G50" s="27" t="s">
        <v>63</v>
      </c>
      <c r="H50" s="27" t="s">
        <v>16</v>
      </c>
      <c r="I50" s="27" t="s">
        <v>17</v>
      </c>
      <c r="J50" s="27" t="s">
        <v>18</v>
      </c>
      <c r="K50" s="27"/>
      <c r="L50" s="30">
        <f>L51</f>
        <v>540</v>
      </c>
      <c r="M50" s="30">
        <f t="shared" ref="M50:N53" si="16">M51</f>
        <v>557</v>
      </c>
      <c r="N50" s="30">
        <f t="shared" si="16"/>
        <v>575</v>
      </c>
    </row>
    <row r="51" spans="2:14" s="8" customFormat="1" ht="56.25" hidden="1">
      <c r="B51" s="68" t="s">
        <v>11</v>
      </c>
      <c r="C51" s="68" t="s">
        <v>13</v>
      </c>
      <c r="D51" s="69" t="s">
        <v>62</v>
      </c>
      <c r="E51" s="68" t="s">
        <v>11</v>
      </c>
      <c r="F51" s="68" t="s">
        <v>13</v>
      </c>
      <c r="G51" s="27" t="s">
        <v>63</v>
      </c>
      <c r="H51" s="27" t="s">
        <v>7</v>
      </c>
      <c r="I51" s="27" t="s">
        <v>17</v>
      </c>
      <c r="J51" s="27" t="s">
        <v>18</v>
      </c>
      <c r="K51" s="27"/>
      <c r="L51" s="30">
        <f>L52</f>
        <v>540</v>
      </c>
      <c r="M51" s="30">
        <f t="shared" si="16"/>
        <v>557</v>
      </c>
      <c r="N51" s="30">
        <f t="shared" si="16"/>
        <v>575</v>
      </c>
    </row>
    <row r="52" spans="2:14" s="8" customFormat="1" ht="37.5" hidden="1">
      <c r="B52" s="68" t="s">
        <v>11</v>
      </c>
      <c r="C52" s="68" t="s">
        <v>13</v>
      </c>
      <c r="D52" s="69" t="s">
        <v>176</v>
      </c>
      <c r="E52" s="68" t="s">
        <v>11</v>
      </c>
      <c r="F52" s="68" t="s">
        <v>13</v>
      </c>
      <c r="G52" s="27" t="s">
        <v>63</v>
      </c>
      <c r="H52" s="27" t="s">
        <v>7</v>
      </c>
      <c r="I52" s="27" t="s">
        <v>17</v>
      </c>
      <c r="J52" s="27" t="s">
        <v>175</v>
      </c>
      <c r="K52" s="27"/>
      <c r="L52" s="30">
        <f>L53</f>
        <v>540</v>
      </c>
      <c r="M52" s="30">
        <f t="shared" si="16"/>
        <v>557</v>
      </c>
      <c r="N52" s="30">
        <f t="shared" si="16"/>
        <v>575</v>
      </c>
    </row>
    <row r="53" spans="2:14" s="8" customFormat="1" ht="56.25" hidden="1">
      <c r="B53" s="68" t="s">
        <v>11</v>
      </c>
      <c r="C53" s="68" t="s">
        <v>13</v>
      </c>
      <c r="D53" s="24" t="s">
        <v>125</v>
      </c>
      <c r="E53" s="68" t="s">
        <v>11</v>
      </c>
      <c r="F53" s="68" t="s">
        <v>13</v>
      </c>
      <c r="G53" s="27" t="s">
        <v>63</v>
      </c>
      <c r="H53" s="27" t="s">
        <v>7</v>
      </c>
      <c r="I53" s="27" t="s">
        <v>17</v>
      </c>
      <c r="J53" s="27" t="s">
        <v>175</v>
      </c>
      <c r="K53" s="27" t="s">
        <v>34</v>
      </c>
      <c r="L53" s="30">
        <f>L54</f>
        <v>540</v>
      </c>
      <c r="M53" s="30">
        <f t="shared" si="16"/>
        <v>557</v>
      </c>
      <c r="N53" s="30">
        <f t="shared" si="16"/>
        <v>575</v>
      </c>
    </row>
    <row r="54" spans="2:14" s="55" customFormat="1" ht="56.25" hidden="1">
      <c r="B54" s="68" t="s">
        <v>11</v>
      </c>
      <c r="C54" s="68" t="s">
        <v>13</v>
      </c>
      <c r="D54" s="24" t="s">
        <v>23</v>
      </c>
      <c r="E54" s="68" t="s">
        <v>11</v>
      </c>
      <c r="F54" s="68" t="s">
        <v>13</v>
      </c>
      <c r="G54" s="27" t="s">
        <v>63</v>
      </c>
      <c r="H54" s="27" t="s">
        <v>7</v>
      </c>
      <c r="I54" s="27" t="s">
        <v>17</v>
      </c>
      <c r="J54" s="27" t="s">
        <v>175</v>
      </c>
      <c r="K54" s="27" t="s">
        <v>24</v>
      </c>
      <c r="L54" s="30">
        <f>(270+270)</f>
        <v>540</v>
      </c>
      <c r="M54" s="30">
        <f>(278.5+278.5)</f>
        <v>557</v>
      </c>
      <c r="N54" s="30">
        <f>(287.5+287.5)</f>
        <v>575</v>
      </c>
    </row>
    <row r="55" spans="2:14" s="8" customFormat="1" ht="56.25" hidden="1">
      <c r="B55" s="72" t="s">
        <v>11</v>
      </c>
      <c r="C55" s="72" t="s">
        <v>13</v>
      </c>
      <c r="D55" s="24" t="s">
        <v>116</v>
      </c>
      <c r="E55" s="72" t="s">
        <v>11</v>
      </c>
      <c r="F55" s="72" t="s">
        <v>13</v>
      </c>
      <c r="G55" s="29" t="s">
        <v>117</v>
      </c>
      <c r="H55" s="29" t="s">
        <v>16</v>
      </c>
      <c r="I55" s="29" t="s">
        <v>17</v>
      </c>
      <c r="J55" s="29" t="s">
        <v>18</v>
      </c>
      <c r="K55" s="72"/>
      <c r="L55" s="30">
        <f t="shared" ref="L55:N58" si="17">L56</f>
        <v>0</v>
      </c>
      <c r="M55" s="30">
        <f t="shared" si="17"/>
        <v>0</v>
      </c>
      <c r="N55" s="30">
        <f t="shared" si="17"/>
        <v>0</v>
      </c>
    </row>
    <row r="56" spans="2:14" s="8" customFormat="1" ht="93.75" hidden="1">
      <c r="B56" s="72" t="s">
        <v>11</v>
      </c>
      <c r="C56" s="72" t="s">
        <v>13</v>
      </c>
      <c r="D56" s="24" t="s">
        <v>118</v>
      </c>
      <c r="E56" s="72" t="s">
        <v>11</v>
      </c>
      <c r="F56" s="72" t="s">
        <v>13</v>
      </c>
      <c r="G56" s="29" t="s">
        <v>117</v>
      </c>
      <c r="H56" s="29" t="s">
        <v>55</v>
      </c>
      <c r="I56" s="29" t="s">
        <v>17</v>
      </c>
      <c r="J56" s="29" t="s">
        <v>18</v>
      </c>
      <c r="K56" s="72"/>
      <c r="L56" s="30">
        <f t="shared" si="17"/>
        <v>0</v>
      </c>
      <c r="M56" s="30">
        <f t="shared" si="17"/>
        <v>0</v>
      </c>
      <c r="N56" s="30">
        <f t="shared" si="17"/>
        <v>0</v>
      </c>
    </row>
    <row r="57" spans="2:14" s="8" customFormat="1" ht="37.5" hidden="1">
      <c r="B57" s="72" t="s">
        <v>11</v>
      </c>
      <c r="C57" s="72" t="s">
        <v>13</v>
      </c>
      <c r="D57" s="24" t="s">
        <v>119</v>
      </c>
      <c r="E57" s="72" t="s">
        <v>11</v>
      </c>
      <c r="F57" s="72" t="s">
        <v>13</v>
      </c>
      <c r="G57" s="29" t="s">
        <v>117</v>
      </c>
      <c r="H57" s="29" t="s">
        <v>55</v>
      </c>
      <c r="I57" s="29" t="s">
        <v>17</v>
      </c>
      <c r="J57" s="29" t="s">
        <v>120</v>
      </c>
      <c r="K57" s="72"/>
      <c r="L57" s="30">
        <f>L58+L60</f>
        <v>0</v>
      </c>
      <c r="M57" s="30">
        <f t="shared" ref="M57:N57" si="18">M58+M60</f>
        <v>0</v>
      </c>
      <c r="N57" s="30">
        <f t="shared" si="18"/>
        <v>0</v>
      </c>
    </row>
    <row r="58" spans="2:14" s="8" customFormat="1" ht="131.25" hidden="1">
      <c r="B58" s="72" t="s">
        <v>11</v>
      </c>
      <c r="C58" s="72" t="s">
        <v>13</v>
      </c>
      <c r="D58" s="24" t="s">
        <v>216</v>
      </c>
      <c r="E58" s="72" t="s">
        <v>11</v>
      </c>
      <c r="F58" s="72" t="s">
        <v>13</v>
      </c>
      <c r="G58" s="29" t="s">
        <v>117</v>
      </c>
      <c r="H58" s="29" t="s">
        <v>55</v>
      </c>
      <c r="I58" s="29" t="s">
        <v>17</v>
      </c>
      <c r="J58" s="29" t="s">
        <v>120</v>
      </c>
      <c r="K58" s="27" t="s">
        <v>122</v>
      </c>
      <c r="L58" s="30">
        <f t="shared" si="17"/>
        <v>0</v>
      </c>
      <c r="M58" s="30">
        <f t="shared" si="17"/>
        <v>0</v>
      </c>
      <c r="N58" s="30">
        <f t="shared" si="17"/>
        <v>0</v>
      </c>
    </row>
    <row r="59" spans="2:14" s="8" customFormat="1" ht="37.5" hidden="1">
      <c r="B59" s="72" t="s">
        <v>11</v>
      </c>
      <c r="C59" s="72" t="s">
        <v>13</v>
      </c>
      <c r="D59" s="24" t="s">
        <v>123</v>
      </c>
      <c r="E59" s="72" t="s">
        <v>11</v>
      </c>
      <c r="F59" s="72" t="s">
        <v>13</v>
      </c>
      <c r="G59" s="29" t="s">
        <v>117</v>
      </c>
      <c r="H59" s="29" t="s">
        <v>55</v>
      </c>
      <c r="I59" s="29" t="s">
        <v>17</v>
      </c>
      <c r="J59" s="29" t="s">
        <v>120</v>
      </c>
      <c r="K59" s="27" t="s">
        <v>124</v>
      </c>
      <c r="L59" s="30"/>
      <c r="M59" s="30"/>
      <c r="N59" s="30"/>
    </row>
    <row r="60" spans="2:14" s="8" customFormat="1" ht="56.25" hidden="1">
      <c r="B60" s="72" t="s">
        <v>11</v>
      </c>
      <c r="C60" s="72" t="s">
        <v>13</v>
      </c>
      <c r="D60" s="65" t="s">
        <v>125</v>
      </c>
      <c r="E60" s="72" t="s">
        <v>11</v>
      </c>
      <c r="F60" s="72" t="s">
        <v>13</v>
      </c>
      <c r="G60" s="29" t="s">
        <v>117</v>
      </c>
      <c r="H60" s="29" t="s">
        <v>55</v>
      </c>
      <c r="I60" s="29" t="s">
        <v>17</v>
      </c>
      <c r="J60" s="29" t="s">
        <v>120</v>
      </c>
      <c r="K60" s="27" t="s">
        <v>34</v>
      </c>
      <c r="L60" s="30">
        <f>L61</f>
        <v>0</v>
      </c>
      <c r="M60" s="30">
        <f t="shared" ref="M60:N60" si="19">M61</f>
        <v>0</v>
      </c>
      <c r="N60" s="30">
        <f t="shared" si="19"/>
        <v>0</v>
      </c>
    </row>
    <row r="61" spans="2:14" s="8" customFormat="1" ht="56.25" hidden="1">
      <c r="B61" s="72" t="s">
        <v>11</v>
      </c>
      <c r="C61" s="72" t="s">
        <v>13</v>
      </c>
      <c r="D61" s="65" t="s">
        <v>23</v>
      </c>
      <c r="E61" s="72" t="s">
        <v>11</v>
      </c>
      <c r="F61" s="72" t="s">
        <v>13</v>
      </c>
      <c r="G61" s="29" t="s">
        <v>117</v>
      </c>
      <c r="H61" s="29" t="s">
        <v>55</v>
      </c>
      <c r="I61" s="29" t="s">
        <v>17</v>
      </c>
      <c r="J61" s="29" t="s">
        <v>120</v>
      </c>
      <c r="K61" s="27" t="s">
        <v>24</v>
      </c>
      <c r="L61" s="30"/>
      <c r="M61" s="30"/>
      <c r="N61" s="30"/>
    </row>
    <row r="62" spans="2:14" s="8" customFormat="1" ht="56.25" hidden="1">
      <c r="B62" s="68" t="s">
        <v>11</v>
      </c>
      <c r="C62" s="68" t="s">
        <v>13</v>
      </c>
      <c r="D62" s="24" t="s">
        <v>180</v>
      </c>
      <c r="E62" s="68" t="s">
        <v>11</v>
      </c>
      <c r="F62" s="68" t="s">
        <v>13</v>
      </c>
      <c r="G62" s="27" t="s">
        <v>178</v>
      </c>
      <c r="H62" s="27" t="s">
        <v>16</v>
      </c>
      <c r="I62" s="27" t="s">
        <v>17</v>
      </c>
      <c r="J62" s="27" t="s">
        <v>18</v>
      </c>
      <c r="K62" s="27"/>
      <c r="L62" s="30">
        <f>L63+L66</f>
        <v>30</v>
      </c>
      <c r="M62" s="30">
        <f t="shared" ref="M62:N62" si="20">M63+M66</f>
        <v>30</v>
      </c>
      <c r="N62" s="30">
        <f t="shared" si="20"/>
        <v>30</v>
      </c>
    </row>
    <row r="63" spans="2:14" s="8" customFormat="1" ht="56.25" hidden="1">
      <c r="B63" s="73" t="s">
        <v>11</v>
      </c>
      <c r="C63" s="73" t="s">
        <v>13</v>
      </c>
      <c r="D63" s="24" t="s">
        <v>370</v>
      </c>
      <c r="E63" s="73" t="s">
        <v>11</v>
      </c>
      <c r="F63" s="73" t="s">
        <v>13</v>
      </c>
      <c r="G63" s="73">
        <v>94</v>
      </c>
      <c r="H63" s="73">
        <v>0</v>
      </c>
      <c r="I63" s="73" t="s">
        <v>17</v>
      </c>
      <c r="J63" s="27" t="s">
        <v>371</v>
      </c>
      <c r="K63" s="73"/>
      <c r="L63" s="30">
        <f t="shared" ref="L63:N64" si="21">L64</f>
        <v>30</v>
      </c>
      <c r="M63" s="30">
        <f t="shared" si="21"/>
        <v>30</v>
      </c>
      <c r="N63" s="30">
        <f t="shared" si="21"/>
        <v>30</v>
      </c>
    </row>
    <row r="64" spans="2:14" s="8" customFormat="1" ht="56.25" hidden="1">
      <c r="B64" s="73" t="s">
        <v>11</v>
      </c>
      <c r="C64" s="73" t="s">
        <v>13</v>
      </c>
      <c r="D64" s="24" t="s">
        <v>125</v>
      </c>
      <c r="E64" s="73" t="s">
        <v>11</v>
      </c>
      <c r="F64" s="73" t="s">
        <v>13</v>
      </c>
      <c r="G64" s="73">
        <v>94</v>
      </c>
      <c r="H64" s="73">
        <v>0</v>
      </c>
      <c r="I64" s="73" t="s">
        <v>17</v>
      </c>
      <c r="J64" s="27" t="s">
        <v>371</v>
      </c>
      <c r="K64" s="73">
        <v>200</v>
      </c>
      <c r="L64" s="30">
        <f t="shared" si="21"/>
        <v>30</v>
      </c>
      <c r="M64" s="30">
        <f t="shared" si="21"/>
        <v>30</v>
      </c>
      <c r="N64" s="30">
        <f t="shared" si="21"/>
        <v>30</v>
      </c>
    </row>
    <row r="65" spans="2:14" s="8" customFormat="1" ht="56.25" hidden="1">
      <c r="B65" s="73" t="s">
        <v>11</v>
      </c>
      <c r="C65" s="73" t="s">
        <v>13</v>
      </c>
      <c r="D65" s="24" t="s">
        <v>23</v>
      </c>
      <c r="E65" s="73" t="s">
        <v>11</v>
      </c>
      <c r="F65" s="73" t="s">
        <v>13</v>
      </c>
      <c r="G65" s="73">
        <v>94</v>
      </c>
      <c r="H65" s="73">
        <v>0</v>
      </c>
      <c r="I65" s="73" t="s">
        <v>17</v>
      </c>
      <c r="J65" s="27" t="s">
        <v>371</v>
      </c>
      <c r="K65" s="73" t="s">
        <v>24</v>
      </c>
      <c r="L65" s="30">
        <f>30</f>
        <v>30</v>
      </c>
      <c r="M65" s="30">
        <f>30</f>
        <v>30</v>
      </c>
      <c r="N65" s="30">
        <f>30</f>
        <v>30</v>
      </c>
    </row>
    <row r="66" spans="2:14" s="8" customFormat="1" ht="56.25" hidden="1">
      <c r="B66" s="68" t="s">
        <v>11</v>
      </c>
      <c r="C66" s="68" t="s">
        <v>13</v>
      </c>
      <c r="D66" s="24" t="s">
        <v>177</v>
      </c>
      <c r="E66" s="68" t="s">
        <v>11</v>
      </c>
      <c r="F66" s="68" t="s">
        <v>13</v>
      </c>
      <c r="G66" s="27" t="s">
        <v>178</v>
      </c>
      <c r="H66" s="27" t="s">
        <v>16</v>
      </c>
      <c r="I66" s="27" t="s">
        <v>17</v>
      </c>
      <c r="J66" s="27" t="s">
        <v>179</v>
      </c>
      <c r="K66" s="27"/>
      <c r="L66" s="30">
        <f>L67</f>
        <v>0</v>
      </c>
      <c r="M66" s="30">
        <f t="shared" ref="M66:N67" si="22">M67</f>
        <v>0</v>
      </c>
      <c r="N66" s="30">
        <f t="shared" si="22"/>
        <v>0</v>
      </c>
    </row>
    <row r="67" spans="2:14" s="8" customFormat="1" ht="56.25" hidden="1">
      <c r="B67" s="68" t="s">
        <v>11</v>
      </c>
      <c r="C67" s="68" t="s">
        <v>13</v>
      </c>
      <c r="D67" s="24" t="s">
        <v>22</v>
      </c>
      <c r="E67" s="68" t="s">
        <v>11</v>
      </c>
      <c r="F67" s="68" t="s">
        <v>13</v>
      </c>
      <c r="G67" s="27" t="s">
        <v>178</v>
      </c>
      <c r="H67" s="27" t="s">
        <v>16</v>
      </c>
      <c r="I67" s="27" t="s">
        <v>17</v>
      </c>
      <c r="J67" s="27" t="s">
        <v>179</v>
      </c>
      <c r="K67" s="27" t="s">
        <v>34</v>
      </c>
      <c r="L67" s="30">
        <f>L68</f>
        <v>0</v>
      </c>
      <c r="M67" s="30">
        <f t="shared" si="22"/>
        <v>0</v>
      </c>
      <c r="N67" s="30">
        <f t="shared" si="22"/>
        <v>0</v>
      </c>
    </row>
    <row r="68" spans="2:14" s="8" customFormat="1" ht="56.25" hidden="1">
      <c r="B68" s="68" t="s">
        <v>11</v>
      </c>
      <c r="C68" s="68" t="s">
        <v>13</v>
      </c>
      <c r="D68" s="24" t="s">
        <v>23</v>
      </c>
      <c r="E68" s="68" t="s">
        <v>11</v>
      </c>
      <c r="F68" s="68" t="s">
        <v>13</v>
      </c>
      <c r="G68" s="27" t="s">
        <v>178</v>
      </c>
      <c r="H68" s="27" t="s">
        <v>16</v>
      </c>
      <c r="I68" s="27" t="s">
        <v>17</v>
      </c>
      <c r="J68" s="27" t="s">
        <v>179</v>
      </c>
      <c r="K68" s="27" t="s">
        <v>24</v>
      </c>
      <c r="L68" s="30"/>
      <c r="M68" s="30"/>
      <c r="N68" s="30"/>
    </row>
    <row r="69" spans="2:14" s="8" customFormat="1" ht="37.5" hidden="1">
      <c r="B69" s="27" t="s">
        <v>11</v>
      </c>
      <c r="C69" s="27" t="s">
        <v>13</v>
      </c>
      <c r="D69" s="67" t="s">
        <v>14</v>
      </c>
      <c r="E69" s="27" t="s">
        <v>11</v>
      </c>
      <c r="F69" s="27" t="s">
        <v>13</v>
      </c>
      <c r="G69" s="29" t="s">
        <v>15</v>
      </c>
      <c r="H69" s="29" t="s">
        <v>16</v>
      </c>
      <c r="I69" s="29" t="s">
        <v>17</v>
      </c>
      <c r="J69" s="29" t="s">
        <v>18</v>
      </c>
      <c r="K69" s="27"/>
      <c r="L69" s="30">
        <f>L70+L74</f>
        <v>240</v>
      </c>
      <c r="M69" s="30">
        <f t="shared" ref="M69:N69" si="23">M70+M74</f>
        <v>247</v>
      </c>
      <c r="N69" s="30">
        <f t="shared" si="23"/>
        <v>252</v>
      </c>
    </row>
    <row r="70" spans="2:14" s="8" customFormat="1" ht="37.5" hidden="1">
      <c r="B70" s="27" t="s">
        <v>11</v>
      </c>
      <c r="C70" s="27" t="s">
        <v>13</v>
      </c>
      <c r="D70" s="24" t="s">
        <v>66</v>
      </c>
      <c r="E70" s="27" t="s">
        <v>11</v>
      </c>
      <c r="F70" s="27" t="s">
        <v>13</v>
      </c>
      <c r="G70" s="74" t="s">
        <v>15</v>
      </c>
      <c r="H70" s="74" t="s">
        <v>31</v>
      </c>
      <c r="I70" s="74" t="s">
        <v>17</v>
      </c>
      <c r="J70" s="74" t="s">
        <v>18</v>
      </c>
      <c r="K70" s="27"/>
      <c r="L70" s="30">
        <f>L71</f>
        <v>0</v>
      </c>
      <c r="M70" s="30">
        <f t="shared" ref="M70:N72" si="24">M71</f>
        <v>0</v>
      </c>
      <c r="N70" s="30">
        <f t="shared" si="24"/>
        <v>0</v>
      </c>
    </row>
    <row r="71" spans="2:14" s="8" customFormat="1" hidden="1">
      <c r="B71" s="27" t="s">
        <v>11</v>
      </c>
      <c r="C71" s="27" t="s">
        <v>13</v>
      </c>
      <c r="D71" s="24" t="s">
        <v>67</v>
      </c>
      <c r="E71" s="27" t="s">
        <v>11</v>
      </c>
      <c r="F71" s="27" t="s">
        <v>13</v>
      </c>
      <c r="G71" s="74" t="s">
        <v>15</v>
      </c>
      <c r="H71" s="74" t="s">
        <v>31</v>
      </c>
      <c r="I71" s="74" t="s">
        <v>17</v>
      </c>
      <c r="J71" s="74" t="s">
        <v>68</v>
      </c>
      <c r="K71" s="27"/>
      <c r="L71" s="30">
        <f>L72</f>
        <v>0</v>
      </c>
      <c r="M71" s="30">
        <f t="shared" si="24"/>
        <v>0</v>
      </c>
      <c r="N71" s="30">
        <f t="shared" si="24"/>
        <v>0</v>
      </c>
    </row>
    <row r="72" spans="2:14" s="8" customFormat="1" hidden="1">
      <c r="B72" s="27" t="s">
        <v>11</v>
      </c>
      <c r="C72" s="27" t="s">
        <v>13</v>
      </c>
      <c r="D72" s="24" t="s">
        <v>58</v>
      </c>
      <c r="E72" s="27" t="s">
        <v>11</v>
      </c>
      <c r="F72" s="27" t="s">
        <v>13</v>
      </c>
      <c r="G72" s="74" t="s">
        <v>15</v>
      </c>
      <c r="H72" s="74" t="s">
        <v>31</v>
      </c>
      <c r="I72" s="74" t="s">
        <v>17</v>
      </c>
      <c r="J72" s="74" t="s">
        <v>68</v>
      </c>
      <c r="K72" s="27" t="s">
        <v>59</v>
      </c>
      <c r="L72" s="30">
        <f>L73</f>
        <v>0</v>
      </c>
      <c r="M72" s="30">
        <f t="shared" si="24"/>
        <v>0</v>
      </c>
      <c r="N72" s="30">
        <f t="shared" si="24"/>
        <v>0</v>
      </c>
    </row>
    <row r="73" spans="2:14" s="8" customFormat="1" hidden="1">
      <c r="B73" s="27" t="s">
        <v>11</v>
      </c>
      <c r="C73" s="27" t="s">
        <v>13</v>
      </c>
      <c r="D73" s="24" t="s">
        <v>69</v>
      </c>
      <c r="E73" s="27" t="s">
        <v>11</v>
      </c>
      <c r="F73" s="27" t="s">
        <v>13</v>
      </c>
      <c r="G73" s="74" t="s">
        <v>15</v>
      </c>
      <c r="H73" s="74" t="s">
        <v>31</v>
      </c>
      <c r="I73" s="74" t="s">
        <v>17</v>
      </c>
      <c r="J73" s="74" t="s">
        <v>68</v>
      </c>
      <c r="K73" s="27" t="s">
        <v>70</v>
      </c>
      <c r="L73" s="30">
        <f>(1600+1600-100)-2300-300-500</f>
        <v>0</v>
      </c>
      <c r="M73" s="30">
        <f t="shared" ref="M73:N73" si="25">(1600+1600-100)-2300-300-500</f>
        <v>0</v>
      </c>
      <c r="N73" s="30">
        <f t="shared" si="25"/>
        <v>0</v>
      </c>
    </row>
    <row r="74" spans="2:14" s="8" customFormat="1" hidden="1">
      <c r="B74" s="27" t="s">
        <v>11</v>
      </c>
      <c r="C74" s="27" t="s">
        <v>13</v>
      </c>
      <c r="D74" s="67" t="s">
        <v>19</v>
      </c>
      <c r="E74" s="27" t="s">
        <v>11</v>
      </c>
      <c r="F74" s="27" t="s">
        <v>13</v>
      </c>
      <c r="G74" s="29" t="s">
        <v>15</v>
      </c>
      <c r="H74" s="29" t="s">
        <v>6</v>
      </c>
      <c r="I74" s="29" t="s">
        <v>17</v>
      </c>
      <c r="J74" s="29" t="s">
        <v>18</v>
      </c>
      <c r="K74" s="27"/>
      <c r="L74" s="30">
        <f t="shared" ref="L74:N76" si="26">L75</f>
        <v>240</v>
      </c>
      <c r="M74" s="30">
        <f t="shared" si="26"/>
        <v>247</v>
      </c>
      <c r="N74" s="30">
        <f t="shared" si="26"/>
        <v>252</v>
      </c>
    </row>
    <row r="75" spans="2:14" s="8" customFormat="1" ht="37.5" hidden="1">
      <c r="B75" s="27" t="s">
        <v>11</v>
      </c>
      <c r="C75" s="27" t="s">
        <v>13</v>
      </c>
      <c r="D75" s="24" t="s">
        <v>20</v>
      </c>
      <c r="E75" s="27" t="s">
        <v>11</v>
      </c>
      <c r="F75" s="27" t="s">
        <v>13</v>
      </c>
      <c r="G75" s="29" t="s">
        <v>15</v>
      </c>
      <c r="H75" s="29" t="s">
        <v>6</v>
      </c>
      <c r="I75" s="29" t="s">
        <v>17</v>
      </c>
      <c r="J75" s="29" t="s">
        <v>21</v>
      </c>
      <c r="K75" s="27"/>
      <c r="L75" s="30">
        <f t="shared" si="26"/>
        <v>240</v>
      </c>
      <c r="M75" s="30">
        <f t="shared" si="26"/>
        <v>247</v>
      </c>
      <c r="N75" s="30">
        <f t="shared" si="26"/>
        <v>252</v>
      </c>
    </row>
    <row r="76" spans="2:14" s="8" customFormat="1" ht="56.25" hidden="1">
      <c r="B76" s="27" t="s">
        <v>11</v>
      </c>
      <c r="C76" s="27" t="s">
        <v>13</v>
      </c>
      <c r="D76" s="24" t="s">
        <v>125</v>
      </c>
      <c r="E76" s="27" t="s">
        <v>11</v>
      </c>
      <c r="F76" s="27" t="s">
        <v>13</v>
      </c>
      <c r="G76" s="29" t="s">
        <v>15</v>
      </c>
      <c r="H76" s="29" t="s">
        <v>6</v>
      </c>
      <c r="I76" s="29" t="s">
        <v>17</v>
      </c>
      <c r="J76" s="29" t="s">
        <v>21</v>
      </c>
      <c r="K76" s="65">
        <v>200</v>
      </c>
      <c r="L76" s="30">
        <f t="shared" si="26"/>
        <v>240</v>
      </c>
      <c r="M76" s="30">
        <f t="shared" si="26"/>
        <v>247</v>
      </c>
      <c r="N76" s="30">
        <f t="shared" si="26"/>
        <v>252</v>
      </c>
    </row>
    <row r="77" spans="2:14" s="8" customFormat="1" ht="56.25" hidden="1">
      <c r="B77" s="27" t="s">
        <v>11</v>
      </c>
      <c r="C77" s="27" t="s">
        <v>13</v>
      </c>
      <c r="D77" s="24" t="s">
        <v>23</v>
      </c>
      <c r="E77" s="27" t="s">
        <v>11</v>
      </c>
      <c r="F77" s="27" t="s">
        <v>13</v>
      </c>
      <c r="G77" s="29" t="s">
        <v>15</v>
      </c>
      <c r="H77" s="29" t="s">
        <v>6</v>
      </c>
      <c r="I77" s="29" t="s">
        <v>17</v>
      </c>
      <c r="J77" s="29" t="s">
        <v>21</v>
      </c>
      <c r="K77" s="27" t="s">
        <v>24</v>
      </c>
      <c r="L77" s="30">
        <f>240</f>
        <v>240</v>
      </c>
      <c r="M77" s="30">
        <f>247</f>
        <v>247</v>
      </c>
      <c r="N77" s="30">
        <f>252</f>
        <v>252</v>
      </c>
    </row>
    <row r="78" spans="2:14" s="7" customFormat="1" ht="37.5">
      <c r="B78" s="23" t="s">
        <v>72</v>
      </c>
      <c r="C78" s="23"/>
      <c r="D78" s="22" t="s">
        <v>71</v>
      </c>
      <c r="E78" s="23" t="s">
        <v>72</v>
      </c>
      <c r="F78" s="23"/>
      <c r="G78" s="23"/>
      <c r="H78" s="23"/>
      <c r="I78" s="23"/>
      <c r="J78" s="23"/>
      <c r="K78" s="23"/>
      <c r="L78" s="34">
        <f>L79+L109</f>
        <v>765</v>
      </c>
      <c r="M78" s="34">
        <f t="shared" ref="M78:N78" si="27">M79+M109</f>
        <v>705</v>
      </c>
      <c r="N78" s="34">
        <f t="shared" si="27"/>
        <v>650</v>
      </c>
    </row>
    <row r="79" spans="2:14" s="8" customFormat="1">
      <c r="B79" s="27" t="s">
        <v>72</v>
      </c>
      <c r="C79" s="27" t="s">
        <v>99</v>
      </c>
      <c r="D79" s="24" t="s">
        <v>416</v>
      </c>
      <c r="E79" s="27" t="s">
        <v>72</v>
      </c>
      <c r="F79" s="27" t="s">
        <v>99</v>
      </c>
      <c r="G79" s="27"/>
      <c r="H79" s="27"/>
      <c r="I79" s="27"/>
      <c r="J79" s="27"/>
      <c r="K79" s="27"/>
      <c r="L79" s="30">
        <f>L80</f>
        <v>70</v>
      </c>
      <c r="M79" s="30">
        <f t="shared" ref="M79:N79" si="28">M80</f>
        <v>70</v>
      </c>
      <c r="N79" s="30">
        <f t="shared" si="28"/>
        <v>70</v>
      </c>
    </row>
    <row r="80" spans="2:14" s="8" customFormat="1" ht="93.75" hidden="1">
      <c r="B80" s="27" t="s">
        <v>72</v>
      </c>
      <c r="C80" s="27" t="s">
        <v>99</v>
      </c>
      <c r="D80" s="24" t="s">
        <v>521</v>
      </c>
      <c r="E80" s="27" t="s">
        <v>72</v>
      </c>
      <c r="F80" s="27" t="s">
        <v>99</v>
      </c>
      <c r="G80" s="67" t="s">
        <v>417</v>
      </c>
      <c r="H80" s="67" t="s">
        <v>16</v>
      </c>
      <c r="I80" s="67" t="s">
        <v>17</v>
      </c>
      <c r="J80" s="67" t="s">
        <v>18</v>
      </c>
      <c r="K80" s="27"/>
      <c r="L80" s="30">
        <f>L81+L85+L89+L93+L97+L101+L105</f>
        <v>70</v>
      </c>
      <c r="M80" s="30">
        <f t="shared" ref="M80:N80" si="29">M81+M85+M89+M93+M97+M101+M105</f>
        <v>70</v>
      </c>
      <c r="N80" s="30">
        <f t="shared" si="29"/>
        <v>70</v>
      </c>
    </row>
    <row r="81" spans="2:14" s="8" customFormat="1" ht="93.75" hidden="1">
      <c r="B81" s="27" t="s">
        <v>72</v>
      </c>
      <c r="C81" s="27" t="s">
        <v>99</v>
      </c>
      <c r="D81" s="24" t="s">
        <v>596</v>
      </c>
      <c r="E81" s="27" t="s">
        <v>72</v>
      </c>
      <c r="F81" s="27" t="s">
        <v>99</v>
      </c>
      <c r="G81" s="67" t="s">
        <v>417</v>
      </c>
      <c r="H81" s="67" t="s">
        <v>16</v>
      </c>
      <c r="I81" s="67" t="s">
        <v>194</v>
      </c>
      <c r="J81" s="67" t="s">
        <v>18</v>
      </c>
      <c r="K81" s="27"/>
      <c r="L81" s="30">
        <f>L82</f>
        <v>15</v>
      </c>
      <c r="M81" s="30">
        <f t="shared" ref="M81:N83" si="30">M82</f>
        <v>15</v>
      </c>
      <c r="N81" s="30">
        <f t="shared" si="30"/>
        <v>15</v>
      </c>
    </row>
    <row r="82" spans="2:14" s="8" customFormat="1" ht="75" hidden="1">
      <c r="B82" s="27" t="s">
        <v>72</v>
      </c>
      <c r="C82" s="27" t="s">
        <v>99</v>
      </c>
      <c r="D82" s="24" t="s">
        <v>597</v>
      </c>
      <c r="E82" s="27" t="s">
        <v>72</v>
      </c>
      <c r="F82" s="27" t="s">
        <v>99</v>
      </c>
      <c r="G82" s="67" t="s">
        <v>417</v>
      </c>
      <c r="H82" s="67" t="s">
        <v>16</v>
      </c>
      <c r="I82" s="67" t="s">
        <v>194</v>
      </c>
      <c r="J82" s="67" t="s">
        <v>598</v>
      </c>
      <c r="K82" s="27"/>
      <c r="L82" s="30">
        <f>L83</f>
        <v>15</v>
      </c>
      <c r="M82" s="30">
        <f t="shared" si="30"/>
        <v>15</v>
      </c>
      <c r="N82" s="30">
        <f t="shared" si="30"/>
        <v>15</v>
      </c>
    </row>
    <row r="83" spans="2:14" s="8" customFormat="1" ht="56.25" hidden="1">
      <c r="B83" s="27" t="s">
        <v>72</v>
      </c>
      <c r="C83" s="27" t="s">
        <v>99</v>
      </c>
      <c r="D83" s="24" t="s">
        <v>125</v>
      </c>
      <c r="E83" s="27" t="s">
        <v>72</v>
      </c>
      <c r="F83" s="27" t="s">
        <v>99</v>
      </c>
      <c r="G83" s="67" t="s">
        <v>417</v>
      </c>
      <c r="H83" s="67" t="s">
        <v>16</v>
      </c>
      <c r="I83" s="67" t="s">
        <v>194</v>
      </c>
      <c r="J83" s="67" t="s">
        <v>598</v>
      </c>
      <c r="K83" s="27" t="s">
        <v>34</v>
      </c>
      <c r="L83" s="30">
        <f>L84</f>
        <v>15</v>
      </c>
      <c r="M83" s="30">
        <f t="shared" si="30"/>
        <v>15</v>
      </c>
      <c r="N83" s="30">
        <f t="shared" si="30"/>
        <v>15</v>
      </c>
    </row>
    <row r="84" spans="2:14" s="8" customFormat="1" ht="56.25" hidden="1">
      <c r="B84" s="27" t="s">
        <v>72</v>
      </c>
      <c r="C84" s="27" t="s">
        <v>99</v>
      </c>
      <c r="D84" s="24" t="s">
        <v>23</v>
      </c>
      <c r="E84" s="27" t="s">
        <v>72</v>
      </c>
      <c r="F84" s="27" t="s">
        <v>99</v>
      </c>
      <c r="G84" s="67" t="s">
        <v>417</v>
      </c>
      <c r="H84" s="67" t="s">
        <v>16</v>
      </c>
      <c r="I84" s="67" t="s">
        <v>194</v>
      </c>
      <c r="J84" s="67" t="s">
        <v>598</v>
      </c>
      <c r="K84" s="27" t="s">
        <v>24</v>
      </c>
      <c r="L84" s="30">
        <f>15</f>
        <v>15</v>
      </c>
      <c r="M84" s="30">
        <f>15</f>
        <v>15</v>
      </c>
      <c r="N84" s="30">
        <f>15</f>
        <v>15</v>
      </c>
    </row>
    <row r="85" spans="2:14" s="8" customFormat="1" ht="56.25" hidden="1">
      <c r="B85" s="27" t="s">
        <v>72</v>
      </c>
      <c r="C85" s="27" t="s">
        <v>99</v>
      </c>
      <c r="D85" s="24" t="s">
        <v>599</v>
      </c>
      <c r="E85" s="27" t="s">
        <v>72</v>
      </c>
      <c r="F85" s="27" t="s">
        <v>99</v>
      </c>
      <c r="G85" s="67" t="s">
        <v>417</v>
      </c>
      <c r="H85" s="67" t="s">
        <v>16</v>
      </c>
      <c r="I85" s="67" t="s">
        <v>210</v>
      </c>
      <c r="J85" s="67" t="s">
        <v>18</v>
      </c>
      <c r="K85" s="27"/>
      <c r="L85" s="30">
        <f>L86</f>
        <v>10</v>
      </c>
      <c r="M85" s="30">
        <f t="shared" ref="M85:N87" si="31">M86</f>
        <v>10</v>
      </c>
      <c r="N85" s="30">
        <f t="shared" si="31"/>
        <v>10</v>
      </c>
    </row>
    <row r="86" spans="2:14" s="8" customFormat="1" ht="75" hidden="1">
      <c r="B86" s="27" t="s">
        <v>72</v>
      </c>
      <c r="C86" s="27" t="s">
        <v>99</v>
      </c>
      <c r="D86" s="24" t="s">
        <v>600</v>
      </c>
      <c r="E86" s="27" t="s">
        <v>72</v>
      </c>
      <c r="F86" s="27" t="s">
        <v>99</v>
      </c>
      <c r="G86" s="67" t="s">
        <v>417</v>
      </c>
      <c r="H86" s="67" t="s">
        <v>16</v>
      </c>
      <c r="I86" s="67" t="s">
        <v>210</v>
      </c>
      <c r="J86" s="67" t="s">
        <v>601</v>
      </c>
      <c r="K86" s="27"/>
      <c r="L86" s="30">
        <f>L87</f>
        <v>10</v>
      </c>
      <c r="M86" s="30">
        <f t="shared" si="31"/>
        <v>10</v>
      </c>
      <c r="N86" s="30">
        <f t="shared" si="31"/>
        <v>10</v>
      </c>
    </row>
    <row r="87" spans="2:14" s="8" customFormat="1" ht="56.25" hidden="1">
      <c r="B87" s="27" t="s">
        <v>72</v>
      </c>
      <c r="C87" s="27" t="s">
        <v>99</v>
      </c>
      <c r="D87" s="24" t="s">
        <v>125</v>
      </c>
      <c r="E87" s="27" t="s">
        <v>72</v>
      </c>
      <c r="F87" s="27" t="s">
        <v>99</v>
      </c>
      <c r="G87" s="67" t="s">
        <v>417</v>
      </c>
      <c r="H87" s="67" t="s">
        <v>16</v>
      </c>
      <c r="I87" s="67" t="s">
        <v>210</v>
      </c>
      <c r="J87" s="67" t="s">
        <v>601</v>
      </c>
      <c r="K87" s="27" t="s">
        <v>34</v>
      </c>
      <c r="L87" s="30">
        <f>L88</f>
        <v>10</v>
      </c>
      <c r="M87" s="30">
        <f t="shared" si="31"/>
        <v>10</v>
      </c>
      <c r="N87" s="30">
        <f t="shared" si="31"/>
        <v>10</v>
      </c>
    </row>
    <row r="88" spans="2:14" s="8" customFormat="1" ht="56.25" hidden="1">
      <c r="B88" s="27" t="s">
        <v>72</v>
      </c>
      <c r="C88" s="27" t="s">
        <v>99</v>
      </c>
      <c r="D88" s="24" t="s">
        <v>23</v>
      </c>
      <c r="E88" s="27" t="s">
        <v>72</v>
      </c>
      <c r="F88" s="27" t="s">
        <v>99</v>
      </c>
      <c r="G88" s="67" t="s">
        <v>417</v>
      </c>
      <c r="H88" s="67" t="s">
        <v>16</v>
      </c>
      <c r="I88" s="67" t="s">
        <v>210</v>
      </c>
      <c r="J88" s="67" t="s">
        <v>601</v>
      </c>
      <c r="K88" s="27" t="s">
        <v>24</v>
      </c>
      <c r="L88" s="30">
        <f>10</f>
        <v>10</v>
      </c>
      <c r="M88" s="30">
        <f>10</f>
        <v>10</v>
      </c>
      <c r="N88" s="30">
        <f>10</f>
        <v>10</v>
      </c>
    </row>
    <row r="89" spans="2:14" s="8" customFormat="1" ht="56.25" hidden="1">
      <c r="B89" s="27" t="s">
        <v>72</v>
      </c>
      <c r="C89" s="27" t="s">
        <v>99</v>
      </c>
      <c r="D89" s="24" t="s">
        <v>602</v>
      </c>
      <c r="E89" s="27" t="s">
        <v>72</v>
      </c>
      <c r="F89" s="27" t="s">
        <v>99</v>
      </c>
      <c r="G89" s="67" t="s">
        <v>417</v>
      </c>
      <c r="H89" s="67" t="s">
        <v>16</v>
      </c>
      <c r="I89" s="67" t="s">
        <v>314</v>
      </c>
      <c r="J89" s="67" t="s">
        <v>18</v>
      </c>
      <c r="K89" s="27"/>
      <c r="L89" s="30">
        <f>L90</f>
        <v>30</v>
      </c>
      <c r="M89" s="30">
        <f t="shared" ref="M89:N91" si="32">M90</f>
        <v>30</v>
      </c>
      <c r="N89" s="30">
        <f t="shared" si="32"/>
        <v>30</v>
      </c>
    </row>
    <row r="90" spans="2:14" s="8" customFormat="1" hidden="1">
      <c r="B90" s="27" t="s">
        <v>72</v>
      </c>
      <c r="C90" s="27" t="s">
        <v>99</v>
      </c>
      <c r="D90" s="24" t="s">
        <v>603</v>
      </c>
      <c r="E90" s="27" t="s">
        <v>72</v>
      </c>
      <c r="F90" s="27" t="s">
        <v>99</v>
      </c>
      <c r="G90" s="67" t="s">
        <v>417</v>
      </c>
      <c r="H90" s="67" t="s">
        <v>16</v>
      </c>
      <c r="I90" s="67" t="s">
        <v>314</v>
      </c>
      <c r="J90" s="67" t="s">
        <v>604</v>
      </c>
      <c r="K90" s="27"/>
      <c r="L90" s="30">
        <f>L91</f>
        <v>30</v>
      </c>
      <c r="M90" s="30">
        <f t="shared" si="32"/>
        <v>30</v>
      </c>
      <c r="N90" s="30">
        <f t="shared" si="32"/>
        <v>30</v>
      </c>
    </row>
    <row r="91" spans="2:14" s="8" customFormat="1" ht="56.25" hidden="1">
      <c r="B91" s="27" t="s">
        <v>72</v>
      </c>
      <c r="C91" s="27" t="s">
        <v>99</v>
      </c>
      <c r="D91" s="24" t="s">
        <v>125</v>
      </c>
      <c r="E91" s="27" t="s">
        <v>72</v>
      </c>
      <c r="F91" s="27" t="s">
        <v>99</v>
      </c>
      <c r="G91" s="67" t="s">
        <v>417</v>
      </c>
      <c r="H91" s="67" t="s">
        <v>16</v>
      </c>
      <c r="I91" s="67" t="s">
        <v>314</v>
      </c>
      <c r="J91" s="67" t="s">
        <v>604</v>
      </c>
      <c r="K91" s="27" t="s">
        <v>34</v>
      </c>
      <c r="L91" s="30">
        <f>L92</f>
        <v>30</v>
      </c>
      <c r="M91" s="30">
        <f t="shared" si="32"/>
        <v>30</v>
      </c>
      <c r="N91" s="30">
        <f t="shared" si="32"/>
        <v>30</v>
      </c>
    </row>
    <row r="92" spans="2:14" s="8" customFormat="1" ht="56.25" hidden="1">
      <c r="B92" s="27" t="s">
        <v>72</v>
      </c>
      <c r="C92" s="27" t="s">
        <v>99</v>
      </c>
      <c r="D92" s="24" t="s">
        <v>23</v>
      </c>
      <c r="E92" s="27" t="s">
        <v>72</v>
      </c>
      <c r="F92" s="27" t="s">
        <v>99</v>
      </c>
      <c r="G92" s="67" t="s">
        <v>417</v>
      </c>
      <c r="H92" s="67" t="s">
        <v>16</v>
      </c>
      <c r="I92" s="67" t="s">
        <v>314</v>
      </c>
      <c r="J92" s="67" t="s">
        <v>604</v>
      </c>
      <c r="K92" s="27" t="s">
        <v>24</v>
      </c>
      <c r="L92" s="30">
        <f>30</f>
        <v>30</v>
      </c>
      <c r="M92" s="30">
        <f>30</f>
        <v>30</v>
      </c>
      <c r="N92" s="30">
        <f>30</f>
        <v>30</v>
      </c>
    </row>
    <row r="93" spans="2:14" s="8" customFormat="1" ht="37.5" hidden="1">
      <c r="B93" s="27" t="s">
        <v>72</v>
      </c>
      <c r="C93" s="27" t="s">
        <v>99</v>
      </c>
      <c r="D93" s="24" t="s">
        <v>418</v>
      </c>
      <c r="E93" s="27" t="s">
        <v>72</v>
      </c>
      <c r="F93" s="27" t="s">
        <v>99</v>
      </c>
      <c r="G93" s="67" t="s">
        <v>417</v>
      </c>
      <c r="H93" s="67" t="s">
        <v>16</v>
      </c>
      <c r="I93" s="67" t="s">
        <v>419</v>
      </c>
      <c r="J93" s="67" t="s">
        <v>18</v>
      </c>
      <c r="K93" s="27"/>
      <c r="L93" s="30">
        <f>L94</f>
        <v>0</v>
      </c>
      <c r="M93" s="30">
        <f t="shared" ref="M93:N95" si="33">M94</f>
        <v>0</v>
      </c>
      <c r="N93" s="30">
        <f t="shared" si="33"/>
        <v>0</v>
      </c>
    </row>
    <row r="94" spans="2:14" s="8" customFormat="1" hidden="1">
      <c r="B94" s="27" t="s">
        <v>72</v>
      </c>
      <c r="C94" s="27" t="s">
        <v>99</v>
      </c>
      <c r="D94" s="24" t="s">
        <v>420</v>
      </c>
      <c r="E94" s="27" t="s">
        <v>72</v>
      </c>
      <c r="F94" s="27" t="s">
        <v>99</v>
      </c>
      <c r="G94" s="67" t="s">
        <v>417</v>
      </c>
      <c r="H94" s="67" t="s">
        <v>16</v>
      </c>
      <c r="I94" s="67" t="s">
        <v>419</v>
      </c>
      <c r="J94" s="67" t="s">
        <v>421</v>
      </c>
      <c r="K94" s="27"/>
      <c r="L94" s="30">
        <f>L95</f>
        <v>0</v>
      </c>
      <c r="M94" s="30">
        <f t="shared" si="33"/>
        <v>0</v>
      </c>
      <c r="N94" s="30">
        <f t="shared" si="33"/>
        <v>0</v>
      </c>
    </row>
    <row r="95" spans="2:14" s="8" customFormat="1" ht="56.25" hidden="1">
      <c r="B95" s="27" t="s">
        <v>72</v>
      </c>
      <c r="C95" s="27" t="s">
        <v>99</v>
      </c>
      <c r="D95" s="65" t="s">
        <v>125</v>
      </c>
      <c r="E95" s="27" t="s">
        <v>72</v>
      </c>
      <c r="F95" s="27" t="s">
        <v>99</v>
      </c>
      <c r="G95" s="67" t="s">
        <v>417</v>
      </c>
      <c r="H95" s="67" t="s">
        <v>16</v>
      </c>
      <c r="I95" s="67" t="s">
        <v>419</v>
      </c>
      <c r="J95" s="67" t="s">
        <v>421</v>
      </c>
      <c r="K95" s="27" t="s">
        <v>34</v>
      </c>
      <c r="L95" s="30">
        <f>L96</f>
        <v>0</v>
      </c>
      <c r="M95" s="30">
        <f t="shared" si="33"/>
        <v>0</v>
      </c>
      <c r="N95" s="30">
        <f t="shared" si="33"/>
        <v>0</v>
      </c>
    </row>
    <row r="96" spans="2:14" s="8" customFormat="1" ht="56.25" hidden="1">
      <c r="B96" s="27" t="s">
        <v>72</v>
      </c>
      <c r="C96" s="27" t="s">
        <v>99</v>
      </c>
      <c r="D96" s="65" t="s">
        <v>23</v>
      </c>
      <c r="E96" s="27" t="s">
        <v>72</v>
      </c>
      <c r="F96" s="27" t="s">
        <v>99</v>
      </c>
      <c r="G96" s="67" t="s">
        <v>417</v>
      </c>
      <c r="H96" s="67" t="s">
        <v>16</v>
      </c>
      <c r="I96" s="67" t="s">
        <v>419</v>
      </c>
      <c r="J96" s="67" t="s">
        <v>421</v>
      </c>
      <c r="K96" s="27" t="s">
        <v>24</v>
      </c>
      <c r="L96" s="30"/>
      <c r="M96" s="30"/>
      <c r="N96" s="30"/>
    </row>
    <row r="97" spans="2:14" s="8" customFormat="1" ht="37.5" hidden="1">
      <c r="B97" s="27" t="s">
        <v>72</v>
      </c>
      <c r="C97" s="27" t="s">
        <v>99</v>
      </c>
      <c r="D97" s="24" t="s">
        <v>422</v>
      </c>
      <c r="E97" s="27" t="s">
        <v>72</v>
      </c>
      <c r="F97" s="27" t="s">
        <v>99</v>
      </c>
      <c r="G97" s="67" t="s">
        <v>417</v>
      </c>
      <c r="H97" s="67" t="s">
        <v>16</v>
      </c>
      <c r="I97" s="67" t="s">
        <v>423</v>
      </c>
      <c r="J97" s="67" t="s">
        <v>18</v>
      </c>
      <c r="K97" s="27"/>
      <c r="L97" s="30">
        <f>L98</f>
        <v>0</v>
      </c>
      <c r="M97" s="30">
        <f t="shared" ref="M97:N99" si="34">M98</f>
        <v>0</v>
      </c>
      <c r="N97" s="30">
        <f t="shared" si="34"/>
        <v>0</v>
      </c>
    </row>
    <row r="98" spans="2:14" s="8" customFormat="1" hidden="1">
      <c r="B98" s="27" t="s">
        <v>72</v>
      </c>
      <c r="C98" s="27" t="s">
        <v>99</v>
      </c>
      <c r="D98" s="24" t="s">
        <v>424</v>
      </c>
      <c r="E98" s="27" t="s">
        <v>72</v>
      </c>
      <c r="F98" s="27" t="s">
        <v>99</v>
      </c>
      <c r="G98" s="67" t="s">
        <v>417</v>
      </c>
      <c r="H98" s="67" t="s">
        <v>16</v>
      </c>
      <c r="I98" s="67" t="s">
        <v>423</v>
      </c>
      <c r="J98" s="67" t="s">
        <v>425</v>
      </c>
      <c r="K98" s="27"/>
      <c r="L98" s="30">
        <f>L99</f>
        <v>0</v>
      </c>
      <c r="M98" s="30">
        <f t="shared" si="34"/>
        <v>0</v>
      </c>
      <c r="N98" s="30">
        <f t="shared" si="34"/>
        <v>0</v>
      </c>
    </row>
    <row r="99" spans="2:14" s="8" customFormat="1" ht="56.25" hidden="1">
      <c r="B99" s="27" t="s">
        <v>72</v>
      </c>
      <c r="C99" s="27" t="s">
        <v>99</v>
      </c>
      <c r="D99" s="65" t="s">
        <v>125</v>
      </c>
      <c r="E99" s="27" t="s">
        <v>72</v>
      </c>
      <c r="F99" s="27" t="s">
        <v>99</v>
      </c>
      <c r="G99" s="67" t="s">
        <v>417</v>
      </c>
      <c r="H99" s="67" t="s">
        <v>16</v>
      </c>
      <c r="I99" s="67" t="s">
        <v>423</v>
      </c>
      <c r="J99" s="67" t="s">
        <v>425</v>
      </c>
      <c r="K99" s="27" t="s">
        <v>34</v>
      </c>
      <c r="L99" s="30">
        <f>L100</f>
        <v>0</v>
      </c>
      <c r="M99" s="30">
        <f t="shared" si="34"/>
        <v>0</v>
      </c>
      <c r="N99" s="30">
        <f t="shared" si="34"/>
        <v>0</v>
      </c>
    </row>
    <row r="100" spans="2:14" s="8" customFormat="1" ht="56.25" hidden="1">
      <c r="B100" s="27" t="s">
        <v>72</v>
      </c>
      <c r="C100" s="27" t="s">
        <v>99</v>
      </c>
      <c r="D100" s="65" t="s">
        <v>23</v>
      </c>
      <c r="E100" s="27" t="s">
        <v>72</v>
      </c>
      <c r="F100" s="27" t="s">
        <v>99</v>
      </c>
      <c r="G100" s="67" t="s">
        <v>417</v>
      </c>
      <c r="H100" s="67" t="s">
        <v>16</v>
      </c>
      <c r="I100" s="67" t="s">
        <v>423</v>
      </c>
      <c r="J100" s="67" t="s">
        <v>425</v>
      </c>
      <c r="K100" s="27" t="s">
        <v>24</v>
      </c>
      <c r="L100" s="30"/>
      <c r="M100" s="30"/>
      <c r="N100" s="30"/>
    </row>
    <row r="101" spans="2:14" s="8" customFormat="1" ht="56.25" hidden="1">
      <c r="B101" s="27" t="s">
        <v>72</v>
      </c>
      <c r="C101" s="27" t="s">
        <v>99</v>
      </c>
      <c r="D101" s="24" t="s">
        <v>426</v>
      </c>
      <c r="E101" s="27" t="s">
        <v>72</v>
      </c>
      <c r="F101" s="27" t="s">
        <v>99</v>
      </c>
      <c r="G101" s="67" t="s">
        <v>417</v>
      </c>
      <c r="H101" s="67" t="s">
        <v>16</v>
      </c>
      <c r="I101" s="67" t="s">
        <v>427</v>
      </c>
      <c r="J101" s="67" t="s">
        <v>18</v>
      </c>
      <c r="K101" s="27"/>
      <c r="L101" s="30">
        <f>L102</f>
        <v>0</v>
      </c>
      <c r="M101" s="30">
        <f t="shared" ref="M101:N103" si="35">M102</f>
        <v>0</v>
      </c>
      <c r="N101" s="30">
        <f t="shared" si="35"/>
        <v>0</v>
      </c>
    </row>
    <row r="102" spans="2:14" s="8" customFormat="1" ht="37.5" hidden="1">
      <c r="B102" s="27" t="s">
        <v>72</v>
      </c>
      <c r="C102" s="27" t="s">
        <v>99</v>
      </c>
      <c r="D102" s="24" t="s">
        <v>428</v>
      </c>
      <c r="E102" s="27" t="s">
        <v>72</v>
      </c>
      <c r="F102" s="27" t="s">
        <v>99</v>
      </c>
      <c r="G102" s="67" t="s">
        <v>417</v>
      </c>
      <c r="H102" s="67" t="s">
        <v>16</v>
      </c>
      <c r="I102" s="67" t="s">
        <v>427</v>
      </c>
      <c r="J102" s="67" t="s">
        <v>429</v>
      </c>
      <c r="K102" s="27"/>
      <c r="L102" s="30">
        <f>L103</f>
        <v>0</v>
      </c>
      <c r="M102" s="30">
        <f t="shared" si="35"/>
        <v>0</v>
      </c>
      <c r="N102" s="30">
        <f t="shared" si="35"/>
        <v>0</v>
      </c>
    </row>
    <row r="103" spans="2:14" s="8" customFormat="1" ht="56.25" hidden="1">
      <c r="B103" s="27" t="s">
        <v>72</v>
      </c>
      <c r="C103" s="27" t="s">
        <v>99</v>
      </c>
      <c r="D103" s="65" t="s">
        <v>125</v>
      </c>
      <c r="E103" s="27" t="s">
        <v>72</v>
      </c>
      <c r="F103" s="27" t="s">
        <v>99</v>
      </c>
      <c r="G103" s="67" t="s">
        <v>417</v>
      </c>
      <c r="H103" s="67" t="s">
        <v>16</v>
      </c>
      <c r="I103" s="67" t="s">
        <v>427</v>
      </c>
      <c r="J103" s="67" t="s">
        <v>429</v>
      </c>
      <c r="K103" s="27" t="s">
        <v>34</v>
      </c>
      <c r="L103" s="30">
        <f>L104</f>
        <v>0</v>
      </c>
      <c r="M103" s="30">
        <f t="shared" si="35"/>
        <v>0</v>
      </c>
      <c r="N103" s="30">
        <f t="shared" si="35"/>
        <v>0</v>
      </c>
    </row>
    <row r="104" spans="2:14" s="8" customFormat="1" ht="56.25" hidden="1">
      <c r="B104" s="27" t="s">
        <v>72</v>
      </c>
      <c r="C104" s="27" t="s">
        <v>99</v>
      </c>
      <c r="D104" s="65" t="s">
        <v>23</v>
      </c>
      <c r="E104" s="27" t="s">
        <v>72</v>
      </c>
      <c r="F104" s="27" t="s">
        <v>99</v>
      </c>
      <c r="G104" s="67" t="s">
        <v>417</v>
      </c>
      <c r="H104" s="67" t="s">
        <v>16</v>
      </c>
      <c r="I104" s="67" t="s">
        <v>427</v>
      </c>
      <c r="J104" s="67" t="s">
        <v>429</v>
      </c>
      <c r="K104" s="27" t="s">
        <v>24</v>
      </c>
      <c r="L104" s="30"/>
      <c r="M104" s="30"/>
      <c r="N104" s="30"/>
    </row>
    <row r="105" spans="2:14" s="8" customFormat="1" ht="56.25" hidden="1">
      <c r="B105" s="27" t="s">
        <v>72</v>
      </c>
      <c r="C105" s="27" t="s">
        <v>99</v>
      </c>
      <c r="D105" s="24" t="s">
        <v>430</v>
      </c>
      <c r="E105" s="27" t="s">
        <v>72</v>
      </c>
      <c r="F105" s="27" t="s">
        <v>99</v>
      </c>
      <c r="G105" s="67" t="s">
        <v>417</v>
      </c>
      <c r="H105" s="67" t="s">
        <v>16</v>
      </c>
      <c r="I105" s="67" t="s">
        <v>431</v>
      </c>
      <c r="J105" s="67" t="s">
        <v>18</v>
      </c>
      <c r="K105" s="27"/>
      <c r="L105" s="30">
        <f>L106</f>
        <v>15</v>
      </c>
      <c r="M105" s="30">
        <f t="shared" ref="M105:N107" si="36">M106</f>
        <v>15</v>
      </c>
      <c r="N105" s="30">
        <f t="shared" si="36"/>
        <v>15</v>
      </c>
    </row>
    <row r="106" spans="2:14" s="8" customFormat="1" ht="37.5" hidden="1">
      <c r="B106" s="27" t="s">
        <v>72</v>
      </c>
      <c r="C106" s="27" t="s">
        <v>99</v>
      </c>
      <c r="D106" s="24" t="s">
        <v>432</v>
      </c>
      <c r="E106" s="27" t="s">
        <v>72</v>
      </c>
      <c r="F106" s="27" t="s">
        <v>99</v>
      </c>
      <c r="G106" s="67" t="s">
        <v>417</v>
      </c>
      <c r="H106" s="67" t="s">
        <v>16</v>
      </c>
      <c r="I106" s="67" t="s">
        <v>431</v>
      </c>
      <c r="J106" s="67" t="s">
        <v>433</v>
      </c>
      <c r="K106" s="27"/>
      <c r="L106" s="30">
        <f>L107</f>
        <v>15</v>
      </c>
      <c r="M106" s="30">
        <f t="shared" si="36"/>
        <v>15</v>
      </c>
      <c r="N106" s="30">
        <f t="shared" si="36"/>
        <v>15</v>
      </c>
    </row>
    <row r="107" spans="2:14" s="8" customFormat="1" ht="56.25" hidden="1">
      <c r="B107" s="27" t="s">
        <v>72</v>
      </c>
      <c r="C107" s="27" t="s">
        <v>99</v>
      </c>
      <c r="D107" s="65" t="s">
        <v>125</v>
      </c>
      <c r="E107" s="27" t="s">
        <v>72</v>
      </c>
      <c r="F107" s="27" t="s">
        <v>99</v>
      </c>
      <c r="G107" s="67" t="s">
        <v>417</v>
      </c>
      <c r="H107" s="67" t="s">
        <v>16</v>
      </c>
      <c r="I107" s="67" t="s">
        <v>431</v>
      </c>
      <c r="J107" s="67" t="s">
        <v>433</v>
      </c>
      <c r="K107" s="27" t="s">
        <v>34</v>
      </c>
      <c r="L107" s="30">
        <f>L108</f>
        <v>15</v>
      </c>
      <c r="M107" s="30">
        <f t="shared" si="36"/>
        <v>15</v>
      </c>
      <c r="N107" s="30">
        <f t="shared" si="36"/>
        <v>15</v>
      </c>
    </row>
    <row r="108" spans="2:14" s="8" customFormat="1" ht="56.25" hidden="1">
      <c r="B108" s="27" t="s">
        <v>72</v>
      </c>
      <c r="C108" s="27" t="s">
        <v>99</v>
      </c>
      <c r="D108" s="65" t="s">
        <v>23</v>
      </c>
      <c r="E108" s="27" t="s">
        <v>72</v>
      </c>
      <c r="F108" s="27" t="s">
        <v>99</v>
      </c>
      <c r="G108" s="67" t="s">
        <v>417</v>
      </c>
      <c r="H108" s="67" t="s">
        <v>16</v>
      </c>
      <c r="I108" s="67" t="s">
        <v>431</v>
      </c>
      <c r="J108" s="67" t="s">
        <v>433</v>
      </c>
      <c r="K108" s="27" t="s">
        <v>24</v>
      </c>
      <c r="L108" s="30">
        <f>15</f>
        <v>15</v>
      </c>
      <c r="M108" s="30">
        <f>15</f>
        <v>15</v>
      </c>
      <c r="N108" s="30">
        <f>15</f>
        <v>15</v>
      </c>
    </row>
    <row r="109" spans="2:14" s="8" customFormat="1" ht="56.25">
      <c r="B109" s="27" t="s">
        <v>72</v>
      </c>
      <c r="C109" s="27" t="s">
        <v>74</v>
      </c>
      <c r="D109" s="24" t="s">
        <v>73</v>
      </c>
      <c r="E109" s="27" t="s">
        <v>72</v>
      </c>
      <c r="F109" s="27" t="s">
        <v>74</v>
      </c>
      <c r="G109" s="27"/>
      <c r="H109" s="27"/>
      <c r="I109" s="27"/>
      <c r="J109" s="27"/>
      <c r="K109" s="27"/>
      <c r="L109" s="30">
        <f>L110+L146</f>
        <v>695</v>
      </c>
      <c r="M109" s="30">
        <f t="shared" ref="M109:N109" si="37">M110+M146</f>
        <v>635</v>
      </c>
      <c r="N109" s="30">
        <f t="shared" si="37"/>
        <v>580</v>
      </c>
    </row>
    <row r="110" spans="2:14" s="8" customFormat="1" ht="131.25" hidden="1">
      <c r="B110" s="27" t="s">
        <v>72</v>
      </c>
      <c r="C110" s="27" t="s">
        <v>74</v>
      </c>
      <c r="D110" s="24" t="s">
        <v>522</v>
      </c>
      <c r="E110" s="27" t="s">
        <v>72</v>
      </c>
      <c r="F110" s="27" t="s">
        <v>74</v>
      </c>
      <c r="G110" s="27">
        <v>79</v>
      </c>
      <c r="H110" s="27" t="s">
        <v>16</v>
      </c>
      <c r="I110" s="27" t="s">
        <v>17</v>
      </c>
      <c r="J110" s="27" t="s">
        <v>18</v>
      </c>
      <c r="K110" s="27"/>
      <c r="L110" s="30">
        <f>L111+L119+L126</f>
        <v>695</v>
      </c>
      <c r="M110" s="30">
        <f t="shared" ref="M110:N110" si="38">M111+M119+M126</f>
        <v>635</v>
      </c>
      <c r="N110" s="30">
        <f t="shared" si="38"/>
        <v>580</v>
      </c>
    </row>
    <row r="111" spans="2:14" s="8" customFormat="1" ht="131.25" hidden="1">
      <c r="B111" s="27" t="s">
        <v>72</v>
      </c>
      <c r="C111" s="27" t="s">
        <v>74</v>
      </c>
      <c r="D111" s="24" t="s">
        <v>523</v>
      </c>
      <c r="E111" s="27" t="s">
        <v>72</v>
      </c>
      <c r="F111" s="27" t="s">
        <v>74</v>
      </c>
      <c r="G111" s="27" t="s">
        <v>75</v>
      </c>
      <c r="H111" s="27" t="s">
        <v>31</v>
      </c>
      <c r="I111" s="27" t="s">
        <v>17</v>
      </c>
      <c r="J111" s="27" t="s">
        <v>18</v>
      </c>
      <c r="K111" s="27"/>
      <c r="L111" s="30">
        <f>L112</f>
        <v>150</v>
      </c>
      <c r="M111" s="30">
        <f t="shared" ref="M111:N111" si="39">M112</f>
        <v>100</v>
      </c>
      <c r="N111" s="30">
        <f t="shared" si="39"/>
        <v>50</v>
      </c>
    </row>
    <row r="112" spans="2:14" s="8" customFormat="1" ht="56.25" hidden="1">
      <c r="B112" s="27" t="s">
        <v>72</v>
      </c>
      <c r="C112" s="27" t="s">
        <v>74</v>
      </c>
      <c r="D112" s="24" t="s">
        <v>631</v>
      </c>
      <c r="E112" s="27" t="s">
        <v>72</v>
      </c>
      <c r="F112" s="27" t="s">
        <v>74</v>
      </c>
      <c r="G112" s="27" t="s">
        <v>75</v>
      </c>
      <c r="H112" s="27" t="s">
        <v>31</v>
      </c>
      <c r="I112" s="27" t="s">
        <v>72</v>
      </c>
      <c r="J112" s="27" t="s">
        <v>18</v>
      </c>
      <c r="K112" s="27"/>
      <c r="L112" s="30">
        <f>L113+L116</f>
        <v>150</v>
      </c>
      <c r="M112" s="30">
        <f t="shared" ref="M112:N112" si="40">M113+M116</f>
        <v>100</v>
      </c>
      <c r="N112" s="30">
        <f t="shared" si="40"/>
        <v>50</v>
      </c>
    </row>
    <row r="113" spans="2:14" s="8" customFormat="1" ht="206.25" hidden="1">
      <c r="B113" s="27" t="s">
        <v>72</v>
      </c>
      <c r="C113" s="27" t="s">
        <v>74</v>
      </c>
      <c r="D113" s="24" t="s">
        <v>629</v>
      </c>
      <c r="E113" s="27" t="s">
        <v>72</v>
      </c>
      <c r="F113" s="27" t="s">
        <v>74</v>
      </c>
      <c r="G113" s="67" t="s">
        <v>75</v>
      </c>
      <c r="H113" s="67" t="s">
        <v>31</v>
      </c>
      <c r="I113" s="67" t="s">
        <v>72</v>
      </c>
      <c r="J113" s="67" t="s">
        <v>630</v>
      </c>
      <c r="K113" s="27"/>
      <c r="L113" s="30">
        <f>L114</f>
        <v>100</v>
      </c>
      <c r="M113" s="75">
        <f t="shared" ref="M113:N114" si="41">M114</f>
        <v>0</v>
      </c>
      <c r="N113" s="75">
        <f t="shared" si="41"/>
        <v>0</v>
      </c>
    </row>
    <row r="114" spans="2:14" s="8" customFormat="1" ht="56.25" hidden="1">
      <c r="B114" s="27" t="s">
        <v>72</v>
      </c>
      <c r="C114" s="27" t="s">
        <v>74</v>
      </c>
      <c r="D114" s="24" t="s">
        <v>125</v>
      </c>
      <c r="E114" s="27" t="s">
        <v>72</v>
      </c>
      <c r="F114" s="27" t="s">
        <v>74</v>
      </c>
      <c r="G114" s="67" t="s">
        <v>75</v>
      </c>
      <c r="H114" s="67" t="s">
        <v>31</v>
      </c>
      <c r="I114" s="67" t="s">
        <v>72</v>
      </c>
      <c r="J114" s="67" t="s">
        <v>630</v>
      </c>
      <c r="K114" s="65">
        <v>200</v>
      </c>
      <c r="L114" s="30">
        <f>L115</f>
        <v>100</v>
      </c>
      <c r="M114" s="75">
        <f t="shared" si="41"/>
        <v>0</v>
      </c>
      <c r="N114" s="75">
        <f t="shared" si="41"/>
        <v>0</v>
      </c>
    </row>
    <row r="115" spans="2:14" s="8" customFormat="1" ht="56.25" hidden="1">
      <c r="B115" s="27" t="s">
        <v>72</v>
      </c>
      <c r="C115" s="27" t="s">
        <v>74</v>
      </c>
      <c r="D115" s="24" t="s">
        <v>23</v>
      </c>
      <c r="E115" s="27" t="s">
        <v>72</v>
      </c>
      <c r="F115" s="27" t="s">
        <v>74</v>
      </c>
      <c r="G115" s="67" t="s">
        <v>75</v>
      </c>
      <c r="H115" s="67" t="s">
        <v>31</v>
      </c>
      <c r="I115" s="67" t="s">
        <v>72</v>
      </c>
      <c r="J115" s="67" t="s">
        <v>630</v>
      </c>
      <c r="K115" s="65">
        <v>240</v>
      </c>
      <c r="L115" s="30">
        <f>100</f>
        <v>100</v>
      </c>
      <c r="M115" s="30"/>
      <c r="N115" s="30"/>
    </row>
    <row r="116" spans="2:14" s="8" customFormat="1" ht="37.5" hidden="1">
      <c r="B116" s="27" t="s">
        <v>72</v>
      </c>
      <c r="C116" s="27" t="s">
        <v>74</v>
      </c>
      <c r="D116" s="24" t="s">
        <v>76</v>
      </c>
      <c r="E116" s="27" t="s">
        <v>72</v>
      </c>
      <c r="F116" s="27" t="s">
        <v>74</v>
      </c>
      <c r="G116" s="27" t="s">
        <v>75</v>
      </c>
      <c r="H116" s="27" t="s">
        <v>31</v>
      </c>
      <c r="I116" s="27" t="s">
        <v>72</v>
      </c>
      <c r="J116" s="27" t="s">
        <v>77</v>
      </c>
      <c r="K116" s="27"/>
      <c r="L116" s="30">
        <f>L117</f>
        <v>50</v>
      </c>
      <c r="M116" s="30">
        <f t="shared" ref="M116:N117" si="42">M117</f>
        <v>100</v>
      </c>
      <c r="N116" s="30">
        <f t="shared" si="42"/>
        <v>50</v>
      </c>
    </row>
    <row r="117" spans="2:14" s="8" customFormat="1" ht="56.25" hidden="1">
      <c r="B117" s="27" t="s">
        <v>72</v>
      </c>
      <c r="C117" s="27" t="s">
        <v>74</v>
      </c>
      <c r="D117" s="24" t="s">
        <v>125</v>
      </c>
      <c r="E117" s="27" t="s">
        <v>72</v>
      </c>
      <c r="F117" s="27" t="s">
        <v>74</v>
      </c>
      <c r="G117" s="27" t="s">
        <v>75</v>
      </c>
      <c r="H117" s="27" t="s">
        <v>31</v>
      </c>
      <c r="I117" s="27" t="s">
        <v>72</v>
      </c>
      <c r="J117" s="27" t="s">
        <v>77</v>
      </c>
      <c r="K117" s="65">
        <v>200</v>
      </c>
      <c r="L117" s="30">
        <f>L118</f>
        <v>50</v>
      </c>
      <c r="M117" s="30">
        <f t="shared" si="42"/>
        <v>100</v>
      </c>
      <c r="N117" s="30">
        <f t="shared" si="42"/>
        <v>50</v>
      </c>
    </row>
    <row r="118" spans="2:14" s="8" customFormat="1" ht="56.25" hidden="1">
      <c r="B118" s="27" t="s">
        <v>72</v>
      </c>
      <c r="C118" s="27" t="s">
        <v>74</v>
      </c>
      <c r="D118" s="24" t="s">
        <v>23</v>
      </c>
      <c r="E118" s="27" t="s">
        <v>72</v>
      </c>
      <c r="F118" s="27" t="s">
        <v>74</v>
      </c>
      <c r="G118" s="27" t="s">
        <v>75</v>
      </c>
      <c r="H118" s="27" t="s">
        <v>31</v>
      </c>
      <c r="I118" s="27" t="s">
        <v>72</v>
      </c>
      <c r="J118" s="27" t="s">
        <v>77</v>
      </c>
      <c r="K118" s="65">
        <v>240</v>
      </c>
      <c r="L118" s="30">
        <f>50</f>
        <v>50</v>
      </c>
      <c r="M118" s="30">
        <f>100</f>
        <v>100</v>
      </c>
      <c r="N118" s="30">
        <f>50</f>
        <v>50</v>
      </c>
    </row>
    <row r="119" spans="2:14" s="8" customFormat="1" ht="93.75" hidden="1">
      <c r="B119" s="27" t="s">
        <v>72</v>
      </c>
      <c r="C119" s="27" t="s">
        <v>74</v>
      </c>
      <c r="D119" s="24" t="s">
        <v>524</v>
      </c>
      <c r="E119" s="27" t="s">
        <v>72</v>
      </c>
      <c r="F119" s="27" t="s">
        <v>74</v>
      </c>
      <c r="G119" s="27" t="s">
        <v>75</v>
      </c>
      <c r="H119" s="27" t="s">
        <v>49</v>
      </c>
      <c r="I119" s="27" t="s">
        <v>17</v>
      </c>
      <c r="J119" s="27" t="s">
        <v>18</v>
      </c>
      <c r="K119" s="27"/>
      <c r="L119" s="30">
        <f>L120</f>
        <v>520</v>
      </c>
      <c r="M119" s="30">
        <f t="shared" ref="M119:N120" si="43">M120</f>
        <v>520</v>
      </c>
      <c r="N119" s="30">
        <f t="shared" si="43"/>
        <v>520</v>
      </c>
    </row>
    <row r="120" spans="2:14" s="8" customFormat="1" ht="75" hidden="1">
      <c r="B120" s="27" t="s">
        <v>72</v>
      </c>
      <c r="C120" s="27" t="s">
        <v>74</v>
      </c>
      <c r="D120" s="24" t="s">
        <v>78</v>
      </c>
      <c r="E120" s="27" t="s">
        <v>72</v>
      </c>
      <c r="F120" s="27" t="s">
        <v>74</v>
      </c>
      <c r="G120" s="27" t="s">
        <v>75</v>
      </c>
      <c r="H120" s="27" t="s">
        <v>49</v>
      </c>
      <c r="I120" s="27" t="s">
        <v>11</v>
      </c>
      <c r="J120" s="27" t="s">
        <v>18</v>
      </c>
      <c r="K120" s="27"/>
      <c r="L120" s="30">
        <f>L121</f>
        <v>520</v>
      </c>
      <c r="M120" s="30">
        <f t="shared" si="43"/>
        <v>520</v>
      </c>
      <c r="N120" s="30">
        <f t="shared" si="43"/>
        <v>520</v>
      </c>
    </row>
    <row r="121" spans="2:14" s="8" customFormat="1" ht="75" hidden="1">
      <c r="B121" s="27" t="s">
        <v>72</v>
      </c>
      <c r="C121" s="27" t="s">
        <v>74</v>
      </c>
      <c r="D121" s="24" t="s">
        <v>79</v>
      </c>
      <c r="E121" s="27" t="s">
        <v>72</v>
      </c>
      <c r="F121" s="27" t="s">
        <v>74</v>
      </c>
      <c r="G121" s="27" t="s">
        <v>75</v>
      </c>
      <c r="H121" s="27" t="s">
        <v>49</v>
      </c>
      <c r="I121" s="27" t="s">
        <v>11</v>
      </c>
      <c r="J121" s="27" t="s">
        <v>80</v>
      </c>
      <c r="K121" s="27"/>
      <c r="L121" s="30">
        <f>L122+L124</f>
        <v>520</v>
      </c>
      <c r="M121" s="30">
        <f t="shared" ref="M121:N121" si="44">M122+M124</f>
        <v>520</v>
      </c>
      <c r="N121" s="30">
        <f t="shared" si="44"/>
        <v>520</v>
      </c>
    </row>
    <row r="122" spans="2:14" s="8" customFormat="1" ht="56.25" hidden="1">
      <c r="B122" s="27" t="s">
        <v>72</v>
      </c>
      <c r="C122" s="27" t="s">
        <v>74</v>
      </c>
      <c r="D122" s="24" t="s">
        <v>22</v>
      </c>
      <c r="E122" s="27" t="s">
        <v>72</v>
      </c>
      <c r="F122" s="27" t="s">
        <v>74</v>
      </c>
      <c r="G122" s="27" t="s">
        <v>75</v>
      </c>
      <c r="H122" s="27" t="s">
        <v>49</v>
      </c>
      <c r="I122" s="27" t="s">
        <v>11</v>
      </c>
      <c r="J122" s="27" t="s">
        <v>80</v>
      </c>
      <c r="K122" s="65">
        <v>200</v>
      </c>
      <c r="L122" s="30">
        <f>L123</f>
        <v>0</v>
      </c>
      <c r="M122" s="30">
        <f t="shared" ref="M122:N122" si="45">M123</f>
        <v>0</v>
      </c>
      <c r="N122" s="30">
        <f t="shared" si="45"/>
        <v>0</v>
      </c>
    </row>
    <row r="123" spans="2:14" s="8" customFormat="1" ht="56.25" hidden="1">
      <c r="B123" s="27" t="s">
        <v>72</v>
      </c>
      <c r="C123" s="27" t="s">
        <v>74</v>
      </c>
      <c r="D123" s="24" t="s">
        <v>23</v>
      </c>
      <c r="E123" s="27" t="s">
        <v>72</v>
      </c>
      <c r="F123" s="27" t="s">
        <v>74</v>
      </c>
      <c r="G123" s="27" t="s">
        <v>75</v>
      </c>
      <c r="H123" s="27" t="s">
        <v>49</v>
      </c>
      <c r="I123" s="27" t="s">
        <v>11</v>
      </c>
      <c r="J123" s="27" t="s">
        <v>80</v>
      </c>
      <c r="K123" s="65">
        <v>240</v>
      </c>
      <c r="L123" s="30">
        <f>550-550</f>
        <v>0</v>
      </c>
      <c r="M123" s="30">
        <f t="shared" ref="M123:N123" si="46">550-550</f>
        <v>0</v>
      </c>
      <c r="N123" s="30">
        <f t="shared" si="46"/>
        <v>0</v>
      </c>
    </row>
    <row r="124" spans="2:14" s="8" customFormat="1" ht="56.25" hidden="1">
      <c r="B124" s="27" t="s">
        <v>72</v>
      </c>
      <c r="C124" s="27" t="s">
        <v>74</v>
      </c>
      <c r="D124" s="24" t="s">
        <v>135</v>
      </c>
      <c r="E124" s="27" t="s">
        <v>72</v>
      </c>
      <c r="F124" s="27" t="s">
        <v>74</v>
      </c>
      <c r="G124" s="27" t="s">
        <v>75</v>
      </c>
      <c r="H124" s="27" t="s">
        <v>49</v>
      </c>
      <c r="I124" s="27" t="s">
        <v>11</v>
      </c>
      <c r="J124" s="27" t="s">
        <v>80</v>
      </c>
      <c r="K124" s="65">
        <v>600</v>
      </c>
      <c r="L124" s="30">
        <f>L125</f>
        <v>520</v>
      </c>
      <c r="M124" s="30">
        <f t="shared" ref="M124:N124" si="47">M125</f>
        <v>520</v>
      </c>
      <c r="N124" s="30">
        <f t="shared" si="47"/>
        <v>520</v>
      </c>
    </row>
    <row r="125" spans="2:14" s="8" customFormat="1" ht="112.5" hidden="1">
      <c r="B125" s="27" t="s">
        <v>72</v>
      </c>
      <c r="C125" s="27" t="s">
        <v>74</v>
      </c>
      <c r="D125" s="24" t="s">
        <v>558</v>
      </c>
      <c r="E125" s="27" t="s">
        <v>72</v>
      </c>
      <c r="F125" s="27" t="s">
        <v>74</v>
      </c>
      <c r="G125" s="27" t="s">
        <v>75</v>
      </c>
      <c r="H125" s="27" t="s">
        <v>49</v>
      </c>
      <c r="I125" s="27" t="s">
        <v>11</v>
      </c>
      <c r="J125" s="27" t="s">
        <v>80</v>
      </c>
      <c r="K125" s="65">
        <v>630</v>
      </c>
      <c r="L125" s="30">
        <f>520</f>
        <v>520</v>
      </c>
      <c r="M125" s="30">
        <f>520</f>
        <v>520</v>
      </c>
      <c r="N125" s="30">
        <f>520</f>
        <v>520</v>
      </c>
    </row>
    <row r="126" spans="2:14" s="8" customFormat="1" ht="131.25" hidden="1">
      <c r="B126" s="27" t="s">
        <v>72</v>
      </c>
      <c r="C126" s="27" t="s">
        <v>74</v>
      </c>
      <c r="D126" s="24" t="s">
        <v>525</v>
      </c>
      <c r="E126" s="27" t="s">
        <v>72</v>
      </c>
      <c r="F126" s="27" t="s">
        <v>74</v>
      </c>
      <c r="G126" s="27" t="s">
        <v>75</v>
      </c>
      <c r="H126" s="27" t="s">
        <v>6</v>
      </c>
      <c r="I126" s="27" t="s">
        <v>17</v>
      </c>
      <c r="J126" s="27" t="s">
        <v>18</v>
      </c>
      <c r="K126" s="27"/>
      <c r="L126" s="30">
        <f>L127</f>
        <v>25</v>
      </c>
      <c r="M126" s="30">
        <f t="shared" ref="M126:N126" si="48">M127</f>
        <v>15</v>
      </c>
      <c r="N126" s="30">
        <f t="shared" si="48"/>
        <v>10</v>
      </c>
    </row>
    <row r="127" spans="2:14" s="8" customFormat="1" ht="56.25" hidden="1">
      <c r="B127" s="27" t="s">
        <v>72</v>
      </c>
      <c r="C127" s="27" t="s">
        <v>74</v>
      </c>
      <c r="D127" s="24" t="s">
        <v>81</v>
      </c>
      <c r="E127" s="27" t="s">
        <v>72</v>
      </c>
      <c r="F127" s="27" t="s">
        <v>74</v>
      </c>
      <c r="G127" s="27" t="s">
        <v>75</v>
      </c>
      <c r="H127" s="27" t="s">
        <v>6</v>
      </c>
      <c r="I127" s="27" t="s">
        <v>38</v>
      </c>
      <c r="J127" s="27" t="s">
        <v>18</v>
      </c>
      <c r="K127" s="27"/>
      <c r="L127" s="30">
        <f>L128+L131+L134+L137+L140+L143</f>
        <v>25</v>
      </c>
      <c r="M127" s="30">
        <f t="shared" ref="M127:N127" si="49">M128+M131+M134+M137+M140+M143</f>
        <v>15</v>
      </c>
      <c r="N127" s="30">
        <f t="shared" si="49"/>
        <v>10</v>
      </c>
    </row>
    <row r="128" spans="2:14" s="8" customFormat="1" ht="75" hidden="1">
      <c r="B128" s="27" t="s">
        <v>72</v>
      </c>
      <c r="C128" s="27" t="s">
        <v>74</v>
      </c>
      <c r="D128" s="24" t="s">
        <v>82</v>
      </c>
      <c r="E128" s="27" t="s">
        <v>72</v>
      </c>
      <c r="F128" s="27" t="s">
        <v>74</v>
      </c>
      <c r="G128" s="27" t="s">
        <v>75</v>
      </c>
      <c r="H128" s="27" t="s">
        <v>6</v>
      </c>
      <c r="I128" s="27" t="s">
        <v>38</v>
      </c>
      <c r="J128" s="27" t="s">
        <v>83</v>
      </c>
      <c r="K128" s="27"/>
      <c r="L128" s="30">
        <f>L129</f>
        <v>0</v>
      </c>
      <c r="M128" s="30">
        <f t="shared" ref="M128:N129" si="50">M129</f>
        <v>0</v>
      </c>
      <c r="N128" s="30">
        <f t="shared" si="50"/>
        <v>0</v>
      </c>
    </row>
    <row r="129" spans="2:14" s="8" customFormat="1" ht="56.25" hidden="1">
      <c r="B129" s="27" t="s">
        <v>72</v>
      </c>
      <c r="C129" s="27" t="s">
        <v>74</v>
      </c>
      <c r="D129" s="24" t="s">
        <v>22</v>
      </c>
      <c r="E129" s="27" t="s">
        <v>72</v>
      </c>
      <c r="F129" s="27" t="s">
        <v>74</v>
      </c>
      <c r="G129" s="27" t="s">
        <v>75</v>
      </c>
      <c r="H129" s="27" t="s">
        <v>6</v>
      </c>
      <c r="I129" s="27" t="s">
        <v>38</v>
      </c>
      <c r="J129" s="27" t="s">
        <v>83</v>
      </c>
      <c r="K129" s="65">
        <v>200</v>
      </c>
      <c r="L129" s="30">
        <f>L130</f>
        <v>0</v>
      </c>
      <c r="M129" s="30">
        <f t="shared" si="50"/>
        <v>0</v>
      </c>
      <c r="N129" s="30">
        <f t="shared" si="50"/>
        <v>0</v>
      </c>
    </row>
    <row r="130" spans="2:14" s="8" customFormat="1" ht="56.25" hidden="1">
      <c r="B130" s="27" t="s">
        <v>72</v>
      </c>
      <c r="C130" s="27" t="s">
        <v>74</v>
      </c>
      <c r="D130" s="24" t="s">
        <v>23</v>
      </c>
      <c r="E130" s="27" t="s">
        <v>72</v>
      </c>
      <c r="F130" s="27" t="s">
        <v>74</v>
      </c>
      <c r="G130" s="27" t="s">
        <v>75</v>
      </c>
      <c r="H130" s="27" t="s">
        <v>6</v>
      </c>
      <c r="I130" s="27" t="s">
        <v>38</v>
      </c>
      <c r="J130" s="27" t="s">
        <v>83</v>
      </c>
      <c r="K130" s="65">
        <v>240</v>
      </c>
      <c r="L130" s="30">
        <f>0</f>
        <v>0</v>
      </c>
      <c r="M130" s="30">
        <f>0</f>
        <v>0</v>
      </c>
      <c r="N130" s="30">
        <f>0</f>
        <v>0</v>
      </c>
    </row>
    <row r="131" spans="2:14" s="8" customFormat="1" ht="56.25" hidden="1">
      <c r="B131" s="27" t="s">
        <v>72</v>
      </c>
      <c r="C131" s="27" t="s">
        <v>74</v>
      </c>
      <c r="D131" s="24" t="s">
        <v>84</v>
      </c>
      <c r="E131" s="27" t="s">
        <v>72</v>
      </c>
      <c r="F131" s="27" t="s">
        <v>74</v>
      </c>
      <c r="G131" s="27" t="s">
        <v>75</v>
      </c>
      <c r="H131" s="27" t="s">
        <v>6</v>
      </c>
      <c r="I131" s="27" t="s">
        <v>38</v>
      </c>
      <c r="J131" s="27" t="s">
        <v>85</v>
      </c>
      <c r="K131" s="27"/>
      <c r="L131" s="30">
        <f>L132</f>
        <v>0</v>
      </c>
      <c r="M131" s="30">
        <f t="shared" ref="M131:N132" si="51">M132</f>
        <v>0</v>
      </c>
      <c r="N131" s="30">
        <f t="shared" si="51"/>
        <v>0</v>
      </c>
    </row>
    <row r="132" spans="2:14" s="8" customFormat="1" ht="56.25" hidden="1">
      <c r="B132" s="27" t="s">
        <v>72</v>
      </c>
      <c r="C132" s="27" t="s">
        <v>74</v>
      </c>
      <c r="D132" s="24" t="s">
        <v>22</v>
      </c>
      <c r="E132" s="27" t="s">
        <v>72</v>
      </c>
      <c r="F132" s="27" t="s">
        <v>74</v>
      </c>
      <c r="G132" s="27" t="s">
        <v>75</v>
      </c>
      <c r="H132" s="27" t="s">
        <v>6</v>
      </c>
      <c r="I132" s="27" t="s">
        <v>38</v>
      </c>
      <c r="J132" s="27" t="s">
        <v>85</v>
      </c>
      <c r="K132" s="65">
        <v>200</v>
      </c>
      <c r="L132" s="30">
        <f>L133</f>
        <v>0</v>
      </c>
      <c r="M132" s="30">
        <f t="shared" si="51"/>
        <v>0</v>
      </c>
      <c r="N132" s="30">
        <f t="shared" si="51"/>
        <v>0</v>
      </c>
    </row>
    <row r="133" spans="2:14" s="8" customFormat="1" ht="56.25" hidden="1">
      <c r="B133" s="27" t="s">
        <v>72</v>
      </c>
      <c r="C133" s="27" t="s">
        <v>74</v>
      </c>
      <c r="D133" s="24" t="s">
        <v>23</v>
      </c>
      <c r="E133" s="27" t="s">
        <v>72</v>
      </c>
      <c r="F133" s="27" t="s">
        <v>74</v>
      </c>
      <c r="G133" s="27" t="s">
        <v>75</v>
      </c>
      <c r="H133" s="27" t="s">
        <v>6</v>
      </c>
      <c r="I133" s="27" t="s">
        <v>38</v>
      </c>
      <c r="J133" s="27" t="s">
        <v>85</v>
      </c>
      <c r="K133" s="65">
        <v>240</v>
      </c>
      <c r="L133" s="30"/>
      <c r="M133" s="30"/>
      <c r="N133" s="30"/>
    </row>
    <row r="134" spans="2:14" s="8" customFormat="1" ht="75" hidden="1">
      <c r="B134" s="27" t="s">
        <v>72</v>
      </c>
      <c r="C134" s="27" t="s">
        <v>74</v>
      </c>
      <c r="D134" s="24" t="s">
        <v>605</v>
      </c>
      <c r="E134" s="27" t="s">
        <v>72</v>
      </c>
      <c r="F134" s="27" t="s">
        <v>74</v>
      </c>
      <c r="G134" s="67" t="s">
        <v>75</v>
      </c>
      <c r="H134" s="67" t="s">
        <v>6</v>
      </c>
      <c r="I134" s="67" t="s">
        <v>38</v>
      </c>
      <c r="J134" s="67" t="s">
        <v>606</v>
      </c>
      <c r="K134" s="27"/>
      <c r="L134" s="30">
        <f>L135</f>
        <v>8</v>
      </c>
      <c r="M134" s="30">
        <f t="shared" ref="M134:N135" si="52">M135</f>
        <v>6</v>
      </c>
      <c r="N134" s="30">
        <f t="shared" si="52"/>
        <v>6</v>
      </c>
    </row>
    <row r="135" spans="2:14" s="8" customFormat="1" ht="56.25" hidden="1">
      <c r="B135" s="27" t="s">
        <v>72</v>
      </c>
      <c r="C135" s="27" t="s">
        <v>74</v>
      </c>
      <c r="D135" s="24" t="s">
        <v>22</v>
      </c>
      <c r="E135" s="27" t="s">
        <v>72</v>
      </c>
      <c r="F135" s="27" t="s">
        <v>74</v>
      </c>
      <c r="G135" s="67" t="s">
        <v>75</v>
      </c>
      <c r="H135" s="67" t="s">
        <v>6</v>
      </c>
      <c r="I135" s="67" t="s">
        <v>38</v>
      </c>
      <c r="J135" s="67" t="s">
        <v>606</v>
      </c>
      <c r="K135" s="65">
        <v>200</v>
      </c>
      <c r="L135" s="30">
        <f>L136</f>
        <v>8</v>
      </c>
      <c r="M135" s="30">
        <f t="shared" si="52"/>
        <v>6</v>
      </c>
      <c r="N135" s="30">
        <f t="shared" si="52"/>
        <v>6</v>
      </c>
    </row>
    <row r="136" spans="2:14" s="8" customFormat="1" ht="56.25" hidden="1">
      <c r="B136" s="27" t="s">
        <v>72</v>
      </c>
      <c r="C136" s="27" t="s">
        <v>74</v>
      </c>
      <c r="D136" s="24" t="s">
        <v>23</v>
      </c>
      <c r="E136" s="27" t="s">
        <v>72</v>
      </c>
      <c r="F136" s="27" t="s">
        <v>74</v>
      </c>
      <c r="G136" s="67" t="s">
        <v>75</v>
      </c>
      <c r="H136" s="67" t="s">
        <v>6</v>
      </c>
      <c r="I136" s="67" t="s">
        <v>38</v>
      </c>
      <c r="J136" s="67" t="s">
        <v>606</v>
      </c>
      <c r="K136" s="65">
        <v>240</v>
      </c>
      <c r="L136" s="30">
        <f>8</f>
        <v>8</v>
      </c>
      <c r="M136" s="30">
        <f>6</f>
        <v>6</v>
      </c>
      <c r="N136" s="30">
        <f>6</f>
        <v>6</v>
      </c>
    </row>
    <row r="137" spans="2:14" s="8" customFormat="1" ht="37.5" hidden="1">
      <c r="B137" s="27" t="s">
        <v>72</v>
      </c>
      <c r="C137" s="27" t="s">
        <v>74</v>
      </c>
      <c r="D137" s="24" t="s">
        <v>607</v>
      </c>
      <c r="E137" s="27" t="s">
        <v>72</v>
      </c>
      <c r="F137" s="27" t="s">
        <v>74</v>
      </c>
      <c r="G137" s="67" t="s">
        <v>75</v>
      </c>
      <c r="H137" s="67" t="s">
        <v>6</v>
      </c>
      <c r="I137" s="67" t="s">
        <v>38</v>
      </c>
      <c r="J137" s="67" t="s">
        <v>608</v>
      </c>
      <c r="K137" s="27"/>
      <c r="L137" s="30">
        <f>L138</f>
        <v>5</v>
      </c>
      <c r="M137" s="30">
        <f t="shared" ref="M137:N138" si="53">M138</f>
        <v>2</v>
      </c>
      <c r="N137" s="30">
        <f t="shared" si="53"/>
        <v>1</v>
      </c>
    </row>
    <row r="138" spans="2:14" s="8" customFormat="1" ht="56.25" hidden="1">
      <c r="B138" s="27" t="s">
        <v>72</v>
      </c>
      <c r="C138" s="27" t="s">
        <v>74</v>
      </c>
      <c r="D138" s="24" t="s">
        <v>22</v>
      </c>
      <c r="E138" s="27" t="s">
        <v>72</v>
      </c>
      <c r="F138" s="27" t="s">
        <v>74</v>
      </c>
      <c r="G138" s="67" t="s">
        <v>75</v>
      </c>
      <c r="H138" s="67" t="s">
        <v>6</v>
      </c>
      <c r="I138" s="67" t="s">
        <v>38</v>
      </c>
      <c r="J138" s="67" t="s">
        <v>608</v>
      </c>
      <c r="K138" s="65">
        <v>200</v>
      </c>
      <c r="L138" s="30">
        <f>L139</f>
        <v>5</v>
      </c>
      <c r="M138" s="30">
        <f t="shared" si="53"/>
        <v>2</v>
      </c>
      <c r="N138" s="30">
        <f t="shared" si="53"/>
        <v>1</v>
      </c>
    </row>
    <row r="139" spans="2:14" s="8" customFormat="1" ht="56.25" hidden="1">
      <c r="B139" s="27" t="s">
        <v>72</v>
      </c>
      <c r="C139" s="27" t="s">
        <v>74</v>
      </c>
      <c r="D139" s="24" t="s">
        <v>23</v>
      </c>
      <c r="E139" s="27" t="s">
        <v>72</v>
      </c>
      <c r="F139" s="27" t="s">
        <v>74</v>
      </c>
      <c r="G139" s="67" t="s">
        <v>75</v>
      </c>
      <c r="H139" s="67" t="s">
        <v>6</v>
      </c>
      <c r="I139" s="67" t="s">
        <v>38</v>
      </c>
      <c r="J139" s="67" t="s">
        <v>608</v>
      </c>
      <c r="K139" s="65">
        <v>240</v>
      </c>
      <c r="L139" s="30">
        <f>5</f>
        <v>5</v>
      </c>
      <c r="M139" s="30">
        <f>2</f>
        <v>2</v>
      </c>
      <c r="N139" s="30">
        <f>1</f>
        <v>1</v>
      </c>
    </row>
    <row r="140" spans="2:14" s="8" customFormat="1" ht="75" hidden="1">
      <c r="B140" s="27" t="s">
        <v>72</v>
      </c>
      <c r="C140" s="27" t="s">
        <v>74</v>
      </c>
      <c r="D140" s="24" t="s">
        <v>609</v>
      </c>
      <c r="E140" s="27" t="s">
        <v>72</v>
      </c>
      <c r="F140" s="27" t="s">
        <v>74</v>
      </c>
      <c r="G140" s="67" t="s">
        <v>75</v>
      </c>
      <c r="H140" s="67" t="s">
        <v>6</v>
      </c>
      <c r="I140" s="67" t="s">
        <v>38</v>
      </c>
      <c r="J140" s="67" t="s">
        <v>610</v>
      </c>
      <c r="K140" s="27"/>
      <c r="L140" s="30">
        <f>L141</f>
        <v>2</v>
      </c>
      <c r="M140" s="30">
        <f t="shared" ref="M140:N141" si="54">M141</f>
        <v>2</v>
      </c>
      <c r="N140" s="30">
        <f t="shared" si="54"/>
        <v>1</v>
      </c>
    </row>
    <row r="141" spans="2:14" s="8" customFormat="1" ht="56.25" hidden="1">
      <c r="B141" s="27" t="s">
        <v>72</v>
      </c>
      <c r="C141" s="27" t="s">
        <v>74</v>
      </c>
      <c r="D141" s="24" t="s">
        <v>22</v>
      </c>
      <c r="E141" s="27" t="s">
        <v>72</v>
      </c>
      <c r="F141" s="27" t="s">
        <v>74</v>
      </c>
      <c r="G141" s="67" t="s">
        <v>75</v>
      </c>
      <c r="H141" s="67" t="s">
        <v>6</v>
      </c>
      <c r="I141" s="67" t="s">
        <v>38</v>
      </c>
      <c r="J141" s="67" t="s">
        <v>610</v>
      </c>
      <c r="K141" s="65">
        <v>200</v>
      </c>
      <c r="L141" s="30">
        <f>L142</f>
        <v>2</v>
      </c>
      <c r="M141" s="30">
        <f t="shared" si="54"/>
        <v>2</v>
      </c>
      <c r="N141" s="30">
        <f t="shared" si="54"/>
        <v>1</v>
      </c>
    </row>
    <row r="142" spans="2:14" s="8" customFormat="1" ht="56.25" hidden="1">
      <c r="B142" s="27" t="s">
        <v>72</v>
      </c>
      <c r="C142" s="27" t="s">
        <v>74</v>
      </c>
      <c r="D142" s="24" t="s">
        <v>23</v>
      </c>
      <c r="E142" s="27" t="s">
        <v>72</v>
      </c>
      <c r="F142" s="27" t="s">
        <v>74</v>
      </c>
      <c r="G142" s="67" t="s">
        <v>75</v>
      </c>
      <c r="H142" s="67" t="s">
        <v>6</v>
      </c>
      <c r="I142" s="67" t="s">
        <v>38</v>
      </c>
      <c r="J142" s="67" t="s">
        <v>610</v>
      </c>
      <c r="K142" s="65">
        <v>240</v>
      </c>
      <c r="L142" s="30">
        <f>2</f>
        <v>2</v>
      </c>
      <c r="M142" s="30">
        <f>2</f>
        <v>2</v>
      </c>
      <c r="N142" s="30">
        <f>1</f>
        <v>1</v>
      </c>
    </row>
    <row r="143" spans="2:14" s="8" customFormat="1" ht="56.25" hidden="1">
      <c r="B143" s="27" t="s">
        <v>72</v>
      </c>
      <c r="C143" s="27" t="s">
        <v>74</v>
      </c>
      <c r="D143" s="24" t="s">
        <v>611</v>
      </c>
      <c r="E143" s="27" t="s">
        <v>72</v>
      </c>
      <c r="F143" s="27" t="s">
        <v>74</v>
      </c>
      <c r="G143" s="67" t="s">
        <v>75</v>
      </c>
      <c r="H143" s="67" t="s">
        <v>6</v>
      </c>
      <c r="I143" s="67" t="s">
        <v>38</v>
      </c>
      <c r="J143" s="67" t="s">
        <v>612</v>
      </c>
      <c r="K143" s="27"/>
      <c r="L143" s="30">
        <f>L144</f>
        <v>10</v>
      </c>
      <c r="M143" s="30">
        <f t="shared" ref="M143:N144" si="55">M144</f>
        <v>5</v>
      </c>
      <c r="N143" s="30">
        <f t="shared" si="55"/>
        <v>2</v>
      </c>
    </row>
    <row r="144" spans="2:14" s="8" customFormat="1" ht="56.25" hidden="1">
      <c r="B144" s="27" t="s">
        <v>72</v>
      </c>
      <c r="C144" s="27" t="s">
        <v>74</v>
      </c>
      <c r="D144" s="24" t="s">
        <v>22</v>
      </c>
      <c r="E144" s="27" t="s">
        <v>72</v>
      </c>
      <c r="F144" s="27" t="s">
        <v>74</v>
      </c>
      <c r="G144" s="67" t="s">
        <v>75</v>
      </c>
      <c r="H144" s="67" t="s">
        <v>6</v>
      </c>
      <c r="I144" s="67" t="s">
        <v>38</v>
      </c>
      <c r="J144" s="67" t="s">
        <v>612</v>
      </c>
      <c r="K144" s="65">
        <v>200</v>
      </c>
      <c r="L144" s="30">
        <f>L145</f>
        <v>10</v>
      </c>
      <c r="M144" s="30">
        <f t="shared" si="55"/>
        <v>5</v>
      </c>
      <c r="N144" s="30">
        <f t="shared" si="55"/>
        <v>2</v>
      </c>
    </row>
    <row r="145" spans="2:14" s="8" customFormat="1" ht="56.25" hidden="1">
      <c r="B145" s="27" t="s">
        <v>72</v>
      </c>
      <c r="C145" s="27" t="s">
        <v>74</v>
      </c>
      <c r="D145" s="24" t="s">
        <v>23</v>
      </c>
      <c r="E145" s="27" t="s">
        <v>72</v>
      </c>
      <c r="F145" s="27" t="s">
        <v>74</v>
      </c>
      <c r="G145" s="67" t="s">
        <v>75</v>
      </c>
      <c r="H145" s="67" t="s">
        <v>6</v>
      </c>
      <c r="I145" s="67" t="s">
        <v>38</v>
      </c>
      <c r="J145" s="67" t="s">
        <v>612</v>
      </c>
      <c r="K145" s="65">
        <v>240</v>
      </c>
      <c r="L145" s="30">
        <f>10</f>
        <v>10</v>
      </c>
      <c r="M145" s="30">
        <f>5</f>
        <v>5</v>
      </c>
      <c r="N145" s="30">
        <f>2</f>
        <v>2</v>
      </c>
    </row>
    <row r="146" spans="2:14" s="8" customFormat="1" ht="37.5" hidden="1">
      <c r="B146" s="27" t="s">
        <v>72</v>
      </c>
      <c r="C146" s="27" t="s">
        <v>74</v>
      </c>
      <c r="D146" s="24" t="s">
        <v>14</v>
      </c>
      <c r="E146" s="27" t="s">
        <v>72</v>
      </c>
      <c r="F146" s="27" t="s">
        <v>74</v>
      </c>
      <c r="G146" s="74" t="s">
        <v>15</v>
      </c>
      <c r="H146" s="74" t="s">
        <v>16</v>
      </c>
      <c r="I146" s="74" t="s">
        <v>17</v>
      </c>
      <c r="J146" s="74" t="s">
        <v>18</v>
      </c>
      <c r="K146" s="27"/>
      <c r="L146" s="30">
        <f>L147</f>
        <v>0</v>
      </c>
      <c r="M146" s="30">
        <f t="shared" ref="M146:N149" si="56">M147</f>
        <v>0</v>
      </c>
      <c r="N146" s="30">
        <f t="shared" si="56"/>
        <v>0</v>
      </c>
    </row>
    <row r="147" spans="2:14" s="8" customFormat="1" ht="37.5" hidden="1">
      <c r="B147" s="27" t="s">
        <v>72</v>
      </c>
      <c r="C147" s="27" t="s">
        <v>74</v>
      </c>
      <c r="D147" s="24" t="s">
        <v>66</v>
      </c>
      <c r="E147" s="27" t="s">
        <v>72</v>
      </c>
      <c r="F147" s="27" t="s">
        <v>74</v>
      </c>
      <c r="G147" s="74" t="s">
        <v>15</v>
      </c>
      <c r="H147" s="74" t="s">
        <v>31</v>
      </c>
      <c r="I147" s="74" t="s">
        <v>17</v>
      </c>
      <c r="J147" s="74" t="s">
        <v>18</v>
      </c>
      <c r="K147" s="27"/>
      <c r="L147" s="30">
        <f>L148</f>
        <v>0</v>
      </c>
      <c r="M147" s="30">
        <f t="shared" si="56"/>
        <v>0</v>
      </c>
      <c r="N147" s="30">
        <f t="shared" si="56"/>
        <v>0</v>
      </c>
    </row>
    <row r="148" spans="2:14" s="8" customFormat="1" ht="37.5" hidden="1">
      <c r="B148" s="27" t="s">
        <v>72</v>
      </c>
      <c r="C148" s="27" t="s">
        <v>74</v>
      </c>
      <c r="D148" s="24" t="s">
        <v>243</v>
      </c>
      <c r="E148" s="27" t="s">
        <v>72</v>
      </c>
      <c r="F148" s="27" t="s">
        <v>74</v>
      </c>
      <c r="G148" s="74" t="s">
        <v>15</v>
      </c>
      <c r="H148" s="74" t="s">
        <v>31</v>
      </c>
      <c r="I148" s="74" t="s">
        <v>17</v>
      </c>
      <c r="J148" s="76" t="s">
        <v>244</v>
      </c>
      <c r="K148" s="27"/>
      <c r="L148" s="30">
        <f>L149</f>
        <v>0</v>
      </c>
      <c r="M148" s="30">
        <f t="shared" si="56"/>
        <v>0</v>
      </c>
      <c r="N148" s="30">
        <f t="shared" si="56"/>
        <v>0</v>
      </c>
    </row>
    <row r="149" spans="2:14" s="8" customFormat="1" hidden="1">
      <c r="B149" s="27" t="s">
        <v>72</v>
      </c>
      <c r="C149" s="27" t="s">
        <v>74</v>
      </c>
      <c r="D149" s="24" t="s">
        <v>58</v>
      </c>
      <c r="E149" s="27" t="s">
        <v>72</v>
      </c>
      <c r="F149" s="27" t="s">
        <v>74</v>
      </c>
      <c r="G149" s="74" t="s">
        <v>15</v>
      </c>
      <c r="H149" s="74" t="s">
        <v>31</v>
      </c>
      <c r="I149" s="74" t="s">
        <v>17</v>
      </c>
      <c r="J149" s="76" t="s">
        <v>244</v>
      </c>
      <c r="K149" s="27" t="s">
        <v>59</v>
      </c>
      <c r="L149" s="30">
        <f>L150</f>
        <v>0</v>
      </c>
      <c r="M149" s="30">
        <f t="shared" si="56"/>
        <v>0</v>
      </c>
      <c r="N149" s="30">
        <f t="shared" si="56"/>
        <v>0</v>
      </c>
    </row>
    <row r="150" spans="2:14" s="8" customFormat="1" ht="37.5" hidden="1">
      <c r="B150" s="27" t="s">
        <v>72</v>
      </c>
      <c r="C150" s="27" t="s">
        <v>74</v>
      </c>
      <c r="D150" s="24" t="s">
        <v>64</v>
      </c>
      <c r="E150" s="27" t="s">
        <v>72</v>
      </c>
      <c r="F150" s="27" t="s">
        <v>74</v>
      </c>
      <c r="G150" s="74" t="s">
        <v>15</v>
      </c>
      <c r="H150" s="74" t="s">
        <v>31</v>
      </c>
      <c r="I150" s="74" t="s">
        <v>17</v>
      </c>
      <c r="J150" s="76" t="s">
        <v>244</v>
      </c>
      <c r="K150" s="27" t="s">
        <v>65</v>
      </c>
      <c r="L150" s="30"/>
      <c r="M150" s="30"/>
      <c r="N150" s="30"/>
    </row>
    <row r="151" spans="2:14" s="7" customFormat="1">
      <c r="B151" s="23" t="s">
        <v>87</v>
      </c>
      <c r="C151" s="23"/>
      <c r="D151" s="22" t="s">
        <v>86</v>
      </c>
      <c r="E151" s="23" t="s">
        <v>87</v>
      </c>
      <c r="F151" s="23"/>
      <c r="G151" s="23"/>
      <c r="H151" s="23"/>
      <c r="I151" s="23"/>
      <c r="J151" s="23"/>
      <c r="K151" s="23"/>
      <c r="L151" s="34">
        <f>L152+L159+L278</f>
        <v>16203.5</v>
      </c>
      <c r="M151" s="34">
        <f t="shared" ref="M151:N151" si="57">M152+M159+M278</f>
        <v>6400</v>
      </c>
      <c r="N151" s="34">
        <f t="shared" si="57"/>
        <v>6550</v>
      </c>
    </row>
    <row r="152" spans="2:14" s="8" customFormat="1" hidden="1">
      <c r="B152" s="27" t="s">
        <v>87</v>
      </c>
      <c r="C152" s="27" t="s">
        <v>174</v>
      </c>
      <c r="D152" s="24" t="s">
        <v>219</v>
      </c>
      <c r="E152" s="27" t="s">
        <v>87</v>
      </c>
      <c r="F152" s="27" t="s">
        <v>174</v>
      </c>
      <c r="G152" s="27"/>
      <c r="H152" s="27"/>
      <c r="I152" s="27"/>
      <c r="J152" s="27"/>
      <c r="K152" s="27"/>
      <c r="L152" s="30">
        <f t="shared" ref="L152:N157" si="58">L153</f>
        <v>0</v>
      </c>
      <c r="M152" s="30">
        <f t="shared" si="58"/>
        <v>0</v>
      </c>
      <c r="N152" s="30">
        <f t="shared" si="58"/>
        <v>0</v>
      </c>
    </row>
    <row r="153" spans="2:14" s="8" customFormat="1" ht="75" hidden="1">
      <c r="B153" s="27" t="s">
        <v>87</v>
      </c>
      <c r="C153" s="27" t="s">
        <v>174</v>
      </c>
      <c r="D153" s="24" t="s">
        <v>90</v>
      </c>
      <c r="E153" s="27" t="s">
        <v>87</v>
      </c>
      <c r="F153" s="27" t="s">
        <v>174</v>
      </c>
      <c r="G153" s="27" t="s">
        <v>91</v>
      </c>
      <c r="H153" s="27" t="s">
        <v>16</v>
      </c>
      <c r="I153" s="27" t="s">
        <v>17</v>
      </c>
      <c r="J153" s="27" t="s">
        <v>18</v>
      </c>
      <c r="K153" s="27"/>
      <c r="L153" s="30">
        <f t="shared" si="58"/>
        <v>0</v>
      </c>
      <c r="M153" s="30">
        <f t="shared" si="58"/>
        <v>0</v>
      </c>
      <c r="N153" s="30">
        <f t="shared" si="58"/>
        <v>0</v>
      </c>
    </row>
    <row r="154" spans="2:14" s="8" customFormat="1" ht="37.5" hidden="1">
      <c r="B154" s="27" t="s">
        <v>87</v>
      </c>
      <c r="C154" s="27" t="s">
        <v>174</v>
      </c>
      <c r="D154" s="24" t="s">
        <v>220</v>
      </c>
      <c r="E154" s="27" t="s">
        <v>87</v>
      </c>
      <c r="F154" s="27" t="s">
        <v>174</v>
      </c>
      <c r="G154" s="27" t="s">
        <v>91</v>
      </c>
      <c r="H154" s="27" t="s">
        <v>7</v>
      </c>
      <c r="I154" s="27" t="s">
        <v>17</v>
      </c>
      <c r="J154" s="27" t="s">
        <v>18</v>
      </c>
      <c r="K154" s="27"/>
      <c r="L154" s="30">
        <f t="shared" si="58"/>
        <v>0</v>
      </c>
      <c r="M154" s="30">
        <f t="shared" si="58"/>
        <v>0</v>
      </c>
      <c r="N154" s="30">
        <f t="shared" si="58"/>
        <v>0</v>
      </c>
    </row>
    <row r="155" spans="2:14" s="8" customFormat="1" ht="112.5" hidden="1">
      <c r="B155" s="27" t="s">
        <v>87</v>
      </c>
      <c r="C155" s="27" t="s">
        <v>174</v>
      </c>
      <c r="D155" s="24" t="s">
        <v>221</v>
      </c>
      <c r="E155" s="27" t="s">
        <v>87</v>
      </c>
      <c r="F155" s="27" t="s">
        <v>174</v>
      </c>
      <c r="G155" s="27" t="s">
        <v>91</v>
      </c>
      <c r="H155" s="27" t="s">
        <v>7</v>
      </c>
      <c r="I155" s="27" t="s">
        <v>38</v>
      </c>
      <c r="J155" s="27" t="s">
        <v>18</v>
      </c>
      <c r="K155" s="27"/>
      <c r="L155" s="30">
        <f t="shared" si="58"/>
        <v>0</v>
      </c>
      <c r="M155" s="30">
        <f t="shared" si="58"/>
        <v>0</v>
      </c>
      <c r="N155" s="30">
        <f t="shared" si="58"/>
        <v>0</v>
      </c>
    </row>
    <row r="156" spans="2:14" s="8" customFormat="1" ht="93.75" hidden="1">
      <c r="B156" s="27" t="s">
        <v>87</v>
      </c>
      <c r="C156" s="27" t="s">
        <v>174</v>
      </c>
      <c r="D156" s="24" t="s">
        <v>355</v>
      </c>
      <c r="E156" s="27" t="s">
        <v>87</v>
      </c>
      <c r="F156" s="27" t="s">
        <v>174</v>
      </c>
      <c r="G156" s="67" t="s">
        <v>91</v>
      </c>
      <c r="H156" s="67" t="s">
        <v>7</v>
      </c>
      <c r="I156" s="67" t="s">
        <v>38</v>
      </c>
      <c r="J156" s="67" t="s">
        <v>354</v>
      </c>
      <c r="K156" s="27"/>
      <c r="L156" s="30">
        <f t="shared" si="58"/>
        <v>0</v>
      </c>
      <c r="M156" s="30">
        <f t="shared" si="58"/>
        <v>0</v>
      </c>
      <c r="N156" s="30">
        <f t="shared" si="58"/>
        <v>0</v>
      </c>
    </row>
    <row r="157" spans="2:14" s="8" customFormat="1" hidden="1">
      <c r="B157" s="27" t="s">
        <v>87</v>
      </c>
      <c r="C157" s="27" t="s">
        <v>174</v>
      </c>
      <c r="D157" s="24" t="s">
        <v>58</v>
      </c>
      <c r="E157" s="27" t="s">
        <v>87</v>
      </c>
      <c r="F157" s="27" t="s">
        <v>174</v>
      </c>
      <c r="G157" s="67" t="s">
        <v>91</v>
      </c>
      <c r="H157" s="67" t="s">
        <v>7</v>
      </c>
      <c r="I157" s="67" t="s">
        <v>38</v>
      </c>
      <c r="J157" s="67" t="s">
        <v>354</v>
      </c>
      <c r="K157" s="27" t="s">
        <v>59</v>
      </c>
      <c r="L157" s="30">
        <f t="shared" si="58"/>
        <v>0</v>
      </c>
      <c r="M157" s="30">
        <f t="shared" si="58"/>
        <v>0</v>
      </c>
      <c r="N157" s="30">
        <f t="shared" si="58"/>
        <v>0</v>
      </c>
    </row>
    <row r="158" spans="2:14" s="8" customFormat="1" ht="93.75" hidden="1">
      <c r="B158" s="27" t="s">
        <v>87</v>
      </c>
      <c r="C158" s="27" t="s">
        <v>174</v>
      </c>
      <c r="D158" s="24" t="s">
        <v>222</v>
      </c>
      <c r="E158" s="27" t="s">
        <v>87</v>
      </c>
      <c r="F158" s="27" t="s">
        <v>174</v>
      </c>
      <c r="G158" s="67" t="s">
        <v>91</v>
      </c>
      <c r="H158" s="67" t="s">
        <v>7</v>
      </c>
      <c r="I158" s="67" t="s">
        <v>38</v>
      </c>
      <c r="J158" s="67" t="s">
        <v>354</v>
      </c>
      <c r="K158" s="27" t="s">
        <v>115</v>
      </c>
      <c r="L158" s="30">
        <f>200-200</f>
        <v>0</v>
      </c>
      <c r="M158" s="30">
        <f t="shared" ref="M158:N158" si="59">200-200</f>
        <v>0</v>
      </c>
      <c r="N158" s="30">
        <f t="shared" si="59"/>
        <v>0</v>
      </c>
    </row>
    <row r="159" spans="2:14" s="8" customFormat="1">
      <c r="B159" s="27" t="s">
        <v>87</v>
      </c>
      <c r="C159" s="27" t="s">
        <v>89</v>
      </c>
      <c r="D159" s="24" t="s">
        <v>88</v>
      </c>
      <c r="E159" s="27" t="s">
        <v>87</v>
      </c>
      <c r="F159" s="27" t="s">
        <v>89</v>
      </c>
      <c r="G159" s="27"/>
      <c r="H159" s="27"/>
      <c r="I159" s="27"/>
      <c r="J159" s="27"/>
      <c r="K159" s="27"/>
      <c r="L159" s="30">
        <f>L160+L245+L254</f>
        <v>16053.5</v>
      </c>
      <c r="M159" s="30">
        <f t="shared" ref="M159:N159" si="60">M160+M245+M254</f>
        <v>6300</v>
      </c>
      <c r="N159" s="30">
        <f t="shared" si="60"/>
        <v>6500</v>
      </c>
    </row>
    <row r="160" spans="2:14" s="8" customFormat="1" ht="56.25" hidden="1">
      <c r="B160" s="27" t="s">
        <v>87</v>
      </c>
      <c r="C160" s="27" t="s">
        <v>89</v>
      </c>
      <c r="D160" s="24" t="s">
        <v>526</v>
      </c>
      <c r="E160" s="27" t="s">
        <v>87</v>
      </c>
      <c r="F160" s="27" t="s">
        <v>89</v>
      </c>
      <c r="G160" s="27" t="s">
        <v>91</v>
      </c>
      <c r="H160" s="27" t="s">
        <v>16</v>
      </c>
      <c r="I160" s="27" t="s">
        <v>17</v>
      </c>
      <c r="J160" s="27" t="s">
        <v>18</v>
      </c>
      <c r="K160" s="27"/>
      <c r="L160" s="30">
        <f>L161+L181</f>
        <v>16053.5</v>
      </c>
      <c r="M160" s="30">
        <f t="shared" ref="M160:N160" si="61">M161+M181</f>
        <v>6300</v>
      </c>
      <c r="N160" s="30">
        <f t="shared" si="61"/>
        <v>6500</v>
      </c>
    </row>
    <row r="161" spans="2:14" s="8" customFormat="1" ht="112.5" hidden="1">
      <c r="B161" s="70" t="s">
        <v>87</v>
      </c>
      <c r="C161" s="70" t="s">
        <v>89</v>
      </c>
      <c r="D161" s="64" t="s">
        <v>434</v>
      </c>
      <c r="E161" s="70" t="s">
        <v>87</v>
      </c>
      <c r="F161" s="70" t="s">
        <v>89</v>
      </c>
      <c r="G161" s="70" t="s">
        <v>91</v>
      </c>
      <c r="H161" s="70" t="s">
        <v>31</v>
      </c>
      <c r="I161" s="70" t="s">
        <v>17</v>
      </c>
      <c r="J161" s="70" t="s">
        <v>18</v>
      </c>
      <c r="K161" s="70"/>
      <c r="L161" s="71">
        <f>L162</f>
        <v>650</v>
      </c>
      <c r="M161" s="71">
        <f t="shared" ref="M161:N161" si="62">M162</f>
        <v>500</v>
      </c>
      <c r="N161" s="71">
        <f t="shared" si="62"/>
        <v>400</v>
      </c>
    </row>
    <row r="162" spans="2:14" s="8" customFormat="1" ht="75" hidden="1">
      <c r="B162" s="70" t="s">
        <v>87</v>
      </c>
      <c r="C162" s="70" t="s">
        <v>89</v>
      </c>
      <c r="D162" s="64" t="s">
        <v>435</v>
      </c>
      <c r="E162" s="70" t="s">
        <v>87</v>
      </c>
      <c r="F162" s="70" t="s">
        <v>89</v>
      </c>
      <c r="G162" s="70" t="s">
        <v>91</v>
      </c>
      <c r="H162" s="70" t="s">
        <v>31</v>
      </c>
      <c r="I162" s="70" t="s">
        <v>11</v>
      </c>
      <c r="J162" s="70" t="s">
        <v>18</v>
      </c>
      <c r="K162" s="70"/>
      <c r="L162" s="71">
        <f>L163+L166+L169+L172+L175+L178</f>
        <v>650</v>
      </c>
      <c r="M162" s="71">
        <f t="shared" ref="M162:N162" si="63">M163+M166+M169+M172+M175+M178</f>
        <v>500</v>
      </c>
      <c r="N162" s="71">
        <f t="shared" si="63"/>
        <v>400</v>
      </c>
    </row>
    <row r="163" spans="2:14" s="8" customFormat="1" ht="93.75" hidden="1">
      <c r="B163" s="70" t="s">
        <v>87</v>
      </c>
      <c r="C163" s="70" t="s">
        <v>89</v>
      </c>
      <c r="D163" s="24" t="s">
        <v>656</v>
      </c>
      <c r="E163" s="70" t="s">
        <v>87</v>
      </c>
      <c r="F163" s="70" t="s">
        <v>89</v>
      </c>
      <c r="G163" s="70" t="s">
        <v>91</v>
      </c>
      <c r="H163" s="70" t="s">
        <v>31</v>
      </c>
      <c r="I163" s="70" t="s">
        <v>11</v>
      </c>
      <c r="J163" s="67" t="s">
        <v>657</v>
      </c>
      <c r="K163" s="70"/>
      <c r="L163" s="71">
        <f>L164</f>
        <v>0</v>
      </c>
      <c r="M163" s="71">
        <f t="shared" ref="M163:N164" si="64">M164</f>
        <v>0</v>
      </c>
      <c r="N163" s="71">
        <f t="shared" si="64"/>
        <v>0</v>
      </c>
    </row>
    <row r="164" spans="2:14" s="8" customFormat="1" ht="56.25" hidden="1">
      <c r="B164" s="70" t="s">
        <v>87</v>
      </c>
      <c r="C164" s="70" t="s">
        <v>89</v>
      </c>
      <c r="D164" s="64" t="s">
        <v>125</v>
      </c>
      <c r="E164" s="70" t="s">
        <v>87</v>
      </c>
      <c r="F164" s="70" t="s">
        <v>89</v>
      </c>
      <c r="G164" s="70" t="s">
        <v>91</v>
      </c>
      <c r="H164" s="70" t="s">
        <v>31</v>
      </c>
      <c r="I164" s="70" t="s">
        <v>11</v>
      </c>
      <c r="J164" s="67" t="s">
        <v>657</v>
      </c>
      <c r="K164" s="70" t="s">
        <v>34</v>
      </c>
      <c r="L164" s="71">
        <f>L165</f>
        <v>0</v>
      </c>
      <c r="M164" s="71">
        <f t="shared" si="64"/>
        <v>0</v>
      </c>
      <c r="N164" s="71">
        <f t="shared" si="64"/>
        <v>0</v>
      </c>
    </row>
    <row r="165" spans="2:14" s="8" customFormat="1" ht="56.25" hidden="1">
      <c r="B165" s="70" t="s">
        <v>87</v>
      </c>
      <c r="C165" s="70" t="s">
        <v>89</v>
      </c>
      <c r="D165" s="64" t="s">
        <v>23</v>
      </c>
      <c r="E165" s="70" t="s">
        <v>87</v>
      </c>
      <c r="F165" s="70" t="s">
        <v>89</v>
      </c>
      <c r="G165" s="70" t="s">
        <v>91</v>
      </c>
      <c r="H165" s="70" t="s">
        <v>31</v>
      </c>
      <c r="I165" s="70" t="s">
        <v>11</v>
      </c>
      <c r="J165" s="67" t="s">
        <v>657</v>
      </c>
      <c r="K165" s="70" t="s">
        <v>24</v>
      </c>
      <c r="L165" s="71"/>
      <c r="M165" s="71"/>
      <c r="N165" s="71"/>
    </row>
    <row r="166" spans="2:14" s="8" customFormat="1" ht="56.25" hidden="1">
      <c r="B166" s="70" t="s">
        <v>87</v>
      </c>
      <c r="C166" s="70" t="s">
        <v>89</v>
      </c>
      <c r="D166" s="24" t="s">
        <v>570</v>
      </c>
      <c r="E166" s="70" t="s">
        <v>87</v>
      </c>
      <c r="F166" s="70" t="s">
        <v>89</v>
      </c>
      <c r="G166" s="70" t="s">
        <v>91</v>
      </c>
      <c r="H166" s="70" t="s">
        <v>31</v>
      </c>
      <c r="I166" s="70" t="s">
        <v>11</v>
      </c>
      <c r="J166" s="67" t="s">
        <v>436</v>
      </c>
      <c r="K166" s="70"/>
      <c r="L166" s="71">
        <f>L167</f>
        <v>350</v>
      </c>
      <c r="M166" s="71">
        <f t="shared" ref="M166:N167" si="65">M167</f>
        <v>250</v>
      </c>
      <c r="N166" s="71">
        <f t="shared" si="65"/>
        <v>150</v>
      </c>
    </row>
    <row r="167" spans="2:14" s="8" customFormat="1" ht="56.25" hidden="1">
      <c r="B167" s="70" t="s">
        <v>87</v>
      </c>
      <c r="C167" s="70" t="s">
        <v>89</v>
      </c>
      <c r="D167" s="64" t="s">
        <v>125</v>
      </c>
      <c r="E167" s="70" t="s">
        <v>87</v>
      </c>
      <c r="F167" s="70" t="s">
        <v>89</v>
      </c>
      <c r="G167" s="70" t="s">
        <v>91</v>
      </c>
      <c r="H167" s="70" t="s">
        <v>31</v>
      </c>
      <c r="I167" s="70" t="s">
        <v>11</v>
      </c>
      <c r="J167" s="67" t="s">
        <v>436</v>
      </c>
      <c r="K167" s="70" t="s">
        <v>34</v>
      </c>
      <c r="L167" s="71">
        <f>L168</f>
        <v>350</v>
      </c>
      <c r="M167" s="71">
        <f t="shared" si="65"/>
        <v>250</v>
      </c>
      <c r="N167" s="71">
        <f t="shared" si="65"/>
        <v>150</v>
      </c>
    </row>
    <row r="168" spans="2:14" s="8" customFormat="1" ht="56.25" hidden="1">
      <c r="B168" s="70" t="s">
        <v>87</v>
      </c>
      <c r="C168" s="70" t="s">
        <v>89</v>
      </c>
      <c r="D168" s="64" t="s">
        <v>23</v>
      </c>
      <c r="E168" s="70" t="s">
        <v>87</v>
      </c>
      <c r="F168" s="70" t="s">
        <v>89</v>
      </c>
      <c r="G168" s="70" t="s">
        <v>91</v>
      </c>
      <c r="H168" s="70" t="s">
        <v>31</v>
      </c>
      <c r="I168" s="70" t="s">
        <v>11</v>
      </c>
      <c r="J168" s="67" t="s">
        <v>436</v>
      </c>
      <c r="K168" s="70" t="s">
        <v>24</v>
      </c>
      <c r="L168" s="71">
        <f>350</f>
        <v>350</v>
      </c>
      <c r="M168" s="71">
        <f>250</f>
        <v>250</v>
      </c>
      <c r="N168" s="71">
        <f>150</f>
        <v>150</v>
      </c>
    </row>
    <row r="169" spans="2:14" s="8" customFormat="1" ht="37.5" hidden="1">
      <c r="B169" s="70" t="s">
        <v>87</v>
      </c>
      <c r="C169" s="70" t="s">
        <v>89</v>
      </c>
      <c r="D169" s="64" t="s">
        <v>437</v>
      </c>
      <c r="E169" s="70" t="s">
        <v>87</v>
      </c>
      <c r="F169" s="70" t="s">
        <v>89</v>
      </c>
      <c r="G169" s="70" t="s">
        <v>91</v>
      </c>
      <c r="H169" s="70" t="s">
        <v>31</v>
      </c>
      <c r="I169" s="70" t="s">
        <v>11</v>
      </c>
      <c r="J169" s="70" t="s">
        <v>438</v>
      </c>
      <c r="K169" s="70"/>
      <c r="L169" s="71">
        <f>L170</f>
        <v>0</v>
      </c>
      <c r="M169" s="71">
        <f t="shared" ref="M169:N170" si="66">M170</f>
        <v>0</v>
      </c>
      <c r="N169" s="71">
        <f t="shared" si="66"/>
        <v>0</v>
      </c>
    </row>
    <row r="170" spans="2:14" s="8" customFormat="1" ht="56.25" hidden="1">
      <c r="B170" s="70" t="s">
        <v>87</v>
      </c>
      <c r="C170" s="70" t="s">
        <v>89</v>
      </c>
      <c r="D170" s="64" t="s">
        <v>125</v>
      </c>
      <c r="E170" s="70" t="s">
        <v>87</v>
      </c>
      <c r="F170" s="70" t="s">
        <v>89</v>
      </c>
      <c r="G170" s="70" t="s">
        <v>91</v>
      </c>
      <c r="H170" s="70" t="s">
        <v>31</v>
      </c>
      <c r="I170" s="70" t="s">
        <v>11</v>
      </c>
      <c r="J170" s="70" t="s">
        <v>438</v>
      </c>
      <c r="K170" s="70" t="s">
        <v>34</v>
      </c>
      <c r="L170" s="71">
        <f>L171</f>
        <v>0</v>
      </c>
      <c r="M170" s="71">
        <f t="shared" si="66"/>
        <v>0</v>
      </c>
      <c r="N170" s="71">
        <f t="shared" si="66"/>
        <v>0</v>
      </c>
    </row>
    <row r="171" spans="2:14" s="8" customFormat="1" ht="56.25" hidden="1">
      <c r="B171" s="70" t="s">
        <v>87</v>
      </c>
      <c r="C171" s="70" t="s">
        <v>89</v>
      </c>
      <c r="D171" s="64" t="s">
        <v>23</v>
      </c>
      <c r="E171" s="70" t="s">
        <v>87</v>
      </c>
      <c r="F171" s="70" t="s">
        <v>89</v>
      </c>
      <c r="G171" s="70" t="s">
        <v>91</v>
      </c>
      <c r="H171" s="70" t="s">
        <v>31</v>
      </c>
      <c r="I171" s="70" t="s">
        <v>11</v>
      </c>
      <c r="J171" s="70" t="s">
        <v>438</v>
      </c>
      <c r="K171" s="70" t="s">
        <v>24</v>
      </c>
      <c r="L171" s="71">
        <f>0</f>
        <v>0</v>
      </c>
      <c r="M171" s="71">
        <f>0</f>
        <v>0</v>
      </c>
      <c r="N171" s="71">
        <f>0</f>
        <v>0</v>
      </c>
    </row>
    <row r="172" spans="2:14" s="8" customFormat="1" ht="75" hidden="1">
      <c r="B172" s="70" t="s">
        <v>87</v>
      </c>
      <c r="C172" s="70" t="s">
        <v>89</v>
      </c>
      <c r="D172" s="24" t="s">
        <v>439</v>
      </c>
      <c r="E172" s="70" t="s">
        <v>87</v>
      </c>
      <c r="F172" s="70" t="s">
        <v>89</v>
      </c>
      <c r="G172" s="70" t="s">
        <v>91</v>
      </c>
      <c r="H172" s="70" t="s">
        <v>31</v>
      </c>
      <c r="I172" s="70" t="s">
        <v>11</v>
      </c>
      <c r="J172" s="67" t="s">
        <v>440</v>
      </c>
      <c r="K172" s="70"/>
      <c r="L172" s="71">
        <f>L173</f>
        <v>300</v>
      </c>
      <c r="M172" s="71">
        <f t="shared" ref="M172:N173" si="67">M173</f>
        <v>250</v>
      </c>
      <c r="N172" s="71">
        <f t="shared" si="67"/>
        <v>250</v>
      </c>
    </row>
    <row r="173" spans="2:14" s="8" customFormat="1" ht="56.25" hidden="1">
      <c r="B173" s="70" t="s">
        <v>87</v>
      </c>
      <c r="C173" s="70" t="s">
        <v>89</v>
      </c>
      <c r="D173" s="64" t="s">
        <v>125</v>
      </c>
      <c r="E173" s="70" t="s">
        <v>87</v>
      </c>
      <c r="F173" s="70" t="s">
        <v>89</v>
      </c>
      <c r="G173" s="70" t="s">
        <v>91</v>
      </c>
      <c r="H173" s="70" t="s">
        <v>31</v>
      </c>
      <c r="I173" s="70" t="s">
        <v>11</v>
      </c>
      <c r="J173" s="67" t="s">
        <v>440</v>
      </c>
      <c r="K173" s="70" t="s">
        <v>34</v>
      </c>
      <c r="L173" s="71">
        <f>L174</f>
        <v>300</v>
      </c>
      <c r="M173" s="71">
        <f t="shared" si="67"/>
        <v>250</v>
      </c>
      <c r="N173" s="71">
        <f t="shared" si="67"/>
        <v>250</v>
      </c>
    </row>
    <row r="174" spans="2:14" s="8" customFormat="1" ht="56.25" hidden="1">
      <c r="B174" s="70" t="s">
        <v>87</v>
      </c>
      <c r="C174" s="70" t="s">
        <v>89</v>
      </c>
      <c r="D174" s="64" t="s">
        <v>23</v>
      </c>
      <c r="E174" s="70" t="s">
        <v>87</v>
      </c>
      <c r="F174" s="70" t="s">
        <v>89</v>
      </c>
      <c r="G174" s="70" t="s">
        <v>91</v>
      </c>
      <c r="H174" s="70" t="s">
        <v>31</v>
      </c>
      <c r="I174" s="70" t="s">
        <v>11</v>
      </c>
      <c r="J174" s="67" t="s">
        <v>440</v>
      </c>
      <c r="K174" s="70" t="s">
        <v>24</v>
      </c>
      <c r="L174" s="71">
        <f>300</f>
        <v>300</v>
      </c>
      <c r="M174" s="71">
        <f>250</f>
        <v>250</v>
      </c>
      <c r="N174" s="71">
        <f>250</f>
        <v>250</v>
      </c>
    </row>
    <row r="175" spans="2:14" s="8" customFormat="1" ht="75" hidden="1">
      <c r="B175" s="70" t="s">
        <v>87</v>
      </c>
      <c r="C175" s="70" t="s">
        <v>89</v>
      </c>
      <c r="D175" s="24" t="s">
        <v>559</v>
      </c>
      <c r="E175" s="70" t="s">
        <v>87</v>
      </c>
      <c r="F175" s="70" t="s">
        <v>89</v>
      </c>
      <c r="G175" s="67" t="s">
        <v>91</v>
      </c>
      <c r="H175" s="67" t="s">
        <v>31</v>
      </c>
      <c r="I175" s="67" t="s">
        <v>11</v>
      </c>
      <c r="J175" s="67" t="s">
        <v>560</v>
      </c>
      <c r="K175" s="70"/>
      <c r="L175" s="71">
        <f>L176</f>
        <v>0</v>
      </c>
      <c r="M175" s="71">
        <f t="shared" ref="M175:N176" si="68">M176</f>
        <v>0</v>
      </c>
      <c r="N175" s="71">
        <f t="shared" si="68"/>
        <v>0</v>
      </c>
    </row>
    <row r="176" spans="2:14" s="8" customFormat="1" ht="56.25" hidden="1">
      <c r="B176" s="70" t="s">
        <v>87</v>
      </c>
      <c r="C176" s="70" t="s">
        <v>89</v>
      </c>
      <c r="D176" s="64" t="s">
        <v>125</v>
      </c>
      <c r="E176" s="70" t="s">
        <v>87</v>
      </c>
      <c r="F176" s="70" t="s">
        <v>89</v>
      </c>
      <c r="G176" s="67" t="s">
        <v>91</v>
      </c>
      <c r="H176" s="67" t="s">
        <v>31</v>
      </c>
      <c r="I176" s="67" t="s">
        <v>11</v>
      </c>
      <c r="J176" s="67" t="s">
        <v>560</v>
      </c>
      <c r="K176" s="70" t="s">
        <v>34</v>
      </c>
      <c r="L176" s="71">
        <f>L177</f>
        <v>0</v>
      </c>
      <c r="M176" s="71">
        <f t="shared" si="68"/>
        <v>0</v>
      </c>
      <c r="N176" s="71">
        <f t="shared" si="68"/>
        <v>0</v>
      </c>
    </row>
    <row r="177" spans="2:14" s="8" customFormat="1" ht="56.25" hidden="1">
      <c r="B177" s="70" t="s">
        <v>87</v>
      </c>
      <c r="C177" s="70" t="s">
        <v>89</v>
      </c>
      <c r="D177" s="64" t="s">
        <v>23</v>
      </c>
      <c r="E177" s="70" t="s">
        <v>87</v>
      </c>
      <c r="F177" s="70" t="s">
        <v>89</v>
      </c>
      <c r="G177" s="67" t="s">
        <v>91</v>
      </c>
      <c r="H177" s="67" t="s">
        <v>31</v>
      </c>
      <c r="I177" s="67" t="s">
        <v>11</v>
      </c>
      <c r="J177" s="67" t="s">
        <v>560</v>
      </c>
      <c r="K177" s="70" t="s">
        <v>24</v>
      </c>
      <c r="L177" s="71"/>
      <c r="M177" s="71"/>
      <c r="N177" s="71"/>
    </row>
    <row r="178" spans="2:14" s="8" customFormat="1" hidden="1">
      <c r="B178" s="70" t="s">
        <v>87</v>
      </c>
      <c r="C178" s="70" t="s">
        <v>89</v>
      </c>
      <c r="D178" s="64" t="s">
        <v>165</v>
      </c>
      <c r="E178" s="70" t="s">
        <v>87</v>
      </c>
      <c r="F178" s="70" t="s">
        <v>89</v>
      </c>
      <c r="G178" s="70" t="s">
        <v>91</v>
      </c>
      <c r="H178" s="70" t="s">
        <v>31</v>
      </c>
      <c r="I178" s="70" t="s">
        <v>11</v>
      </c>
      <c r="J178" s="70" t="s">
        <v>166</v>
      </c>
      <c r="K178" s="70"/>
      <c r="L178" s="71">
        <f>L179</f>
        <v>0</v>
      </c>
      <c r="M178" s="71">
        <f t="shared" ref="M178:N179" si="69">M179</f>
        <v>0</v>
      </c>
      <c r="N178" s="71">
        <f t="shared" si="69"/>
        <v>0</v>
      </c>
    </row>
    <row r="179" spans="2:14" s="8" customFormat="1" ht="56.25" hidden="1">
      <c r="B179" s="70" t="s">
        <v>87</v>
      </c>
      <c r="C179" s="70" t="s">
        <v>89</v>
      </c>
      <c r="D179" s="64" t="s">
        <v>125</v>
      </c>
      <c r="E179" s="70" t="s">
        <v>87</v>
      </c>
      <c r="F179" s="70" t="s">
        <v>89</v>
      </c>
      <c r="G179" s="70" t="s">
        <v>91</v>
      </c>
      <c r="H179" s="70" t="s">
        <v>31</v>
      </c>
      <c r="I179" s="70" t="s">
        <v>11</v>
      </c>
      <c r="J179" s="70" t="s">
        <v>166</v>
      </c>
      <c r="K179" s="70" t="s">
        <v>34</v>
      </c>
      <c r="L179" s="71">
        <f>L180</f>
        <v>0</v>
      </c>
      <c r="M179" s="71">
        <f t="shared" si="69"/>
        <v>0</v>
      </c>
      <c r="N179" s="71">
        <f t="shared" si="69"/>
        <v>0</v>
      </c>
    </row>
    <row r="180" spans="2:14" s="8" customFormat="1" ht="56.25" hidden="1">
      <c r="B180" s="70" t="s">
        <v>87</v>
      </c>
      <c r="C180" s="70" t="s">
        <v>89</v>
      </c>
      <c r="D180" s="64" t="s">
        <v>23</v>
      </c>
      <c r="E180" s="70" t="s">
        <v>87</v>
      </c>
      <c r="F180" s="70" t="s">
        <v>89</v>
      </c>
      <c r="G180" s="70" t="s">
        <v>91</v>
      </c>
      <c r="H180" s="70" t="s">
        <v>31</v>
      </c>
      <c r="I180" s="70" t="s">
        <v>11</v>
      </c>
      <c r="J180" s="70" t="s">
        <v>166</v>
      </c>
      <c r="K180" s="70" t="s">
        <v>24</v>
      </c>
      <c r="L180" s="71"/>
      <c r="M180" s="71"/>
      <c r="N180" s="71"/>
    </row>
    <row r="181" spans="2:14" s="8" customFormat="1" ht="75" hidden="1">
      <c r="B181" s="27" t="s">
        <v>87</v>
      </c>
      <c r="C181" s="27" t="s">
        <v>89</v>
      </c>
      <c r="D181" s="24" t="s">
        <v>92</v>
      </c>
      <c r="E181" s="27" t="s">
        <v>87</v>
      </c>
      <c r="F181" s="27" t="s">
        <v>89</v>
      </c>
      <c r="G181" s="27" t="s">
        <v>91</v>
      </c>
      <c r="H181" s="27" t="s">
        <v>6</v>
      </c>
      <c r="I181" s="27" t="s">
        <v>17</v>
      </c>
      <c r="J181" s="27" t="s">
        <v>18</v>
      </c>
      <c r="K181" s="27"/>
      <c r="L181" s="30">
        <f>L182+L192+L205+L215+L219+L223+L227+L234+L238+L241</f>
        <v>15403.5</v>
      </c>
      <c r="M181" s="30">
        <f t="shared" ref="M181:N181" si="70">M182+M192+M205+M215+M219+M223+M227+M234+M238+M241</f>
        <v>5800</v>
      </c>
      <c r="N181" s="30">
        <f t="shared" si="70"/>
        <v>6100</v>
      </c>
    </row>
    <row r="182" spans="2:14" s="8" customFormat="1" ht="56.25" hidden="1">
      <c r="B182" s="27" t="s">
        <v>87</v>
      </c>
      <c r="C182" s="27" t="s">
        <v>89</v>
      </c>
      <c r="D182" s="24" t="s">
        <v>93</v>
      </c>
      <c r="E182" s="27" t="s">
        <v>87</v>
      </c>
      <c r="F182" s="27" t="s">
        <v>89</v>
      </c>
      <c r="G182" s="27" t="s">
        <v>91</v>
      </c>
      <c r="H182" s="27" t="s">
        <v>6</v>
      </c>
      <c r="I182" s="27" t="s">
        <v>11</v>
      </c>
      <c r="J182" s="27" t="s">
        <v>18</v>
      </c>
      <c r="K182" s="27"/>
      <c r="L182" s="30">
        <f>L183+L186+L189</f>
        <v>11053.5</v>
      </c>
      <c r="M182" s="30">
        <f t="shared" ref="M182:N182" si="71">M183+M186+M189</f>
        <v>4600</v>
      </c>
      <c r="N182" s="30">
        <f t="shared" si="71"/>
        <v>4900</v>
      </c>
    </row>
    <row r="183" spans="2:14" s="8" customFormat="1" ht="93.75" hidden="1">
      <c r="B183" s="27" t="s">
        <v>87</v>
      </c>
      <c r="C183" s="27" t="s">
        <v>89</v>
      </c>
      <c r="D183" s="24" t="s">
        <v>366</v>
      </c>
      <c r="E183" s="27" t="s">
        <v>87</v>
      </c>
      <c r="F183" s="27" t="s">
        <v>89</v>
      </c>
      <c r="G183" s="67" t="s">
        <v>91</v>
      </c>
      <c r="H183" s="67" t="s">
        <v>6</v>
      </c>
      <c r="I183" s="67" t="s">
        <v>11</v>
      </c>
      <c r="J183" s="67" t="s">
        <v>361</v>
      </c>
      <c r="K183" s="27"/>
      <c r="L183" s="30">
        <f t="shared" ref="L183:N190" si="72">L184</f>
        <v>553.5</v>
      </c>
      <c r="M183" s="30">
        <f t="shared" si="72"/>
        <v>3600</v>
      </c>
      <c r="N183" s="30">
        <f t="shared" si="72"/>
        <v>3900</v>
      </c>
    </row>
    <row r="184" spans="2:14" s="8" customFormat="1" ht="56.25" hidden="1">
      <c r="B184" s="27" t="s">
        <v>87</v>
      </c>
      <c r="C184" s="27" t="s">
        <v>89</v>
      </c>
      <c r="D184" s="24" t="s">
        <v>22</v>
      </c>
      <c r="E184" s="27" t="s">
        <v>87</v>
      </c>
      <c r="F184" s="27" t="s">
        <v>89</v>
      </c>
      <c r="G184" s="67" t="s">
        <v>91</v>
      </c>
      <c r="H184" s="67" t="s">
        <v>6</v>
      </c>
      <c r="I184" s="67" t="s">
        <v>11</v>
      </c>
      <c r="J184" s="67" t="s">
        <v>361</v>
      </c>
      <c r="K184" s="27" t="s">
        <v>34</v>
      </c>
      <c r="L184" s="30">
        <f t="shared" si="72"/>
        <v>553.5</v>
      </c>
      <c r="M184" s="30">
        <f t="shared" si="72"/>
        <v>3600</v>
      </c>
      <c r="N184" s="30">
        <f t="shared" si="72"/>
        <v>3900</v>
      </c>
    </row>
    <row r="185" spans="2:14" s="8" customFormat="1" ht="56.25" hidden="1">
      <c r="B185" s="27" t="s">
        <v>87</v>
      </c>
      <c r="C185" s="27" t="s">
        <v>89</v>
      </c>
      <c r="D185" s="24" t="s">
        <v>23</v>
      </c>
      <c r="E185" s="27" t="s">
        <v>87</v>
      </c>
      <c r="F185" s="27" t="s">
        <v>89</v>
      </c>
      <c r="G185" s="67" t="s">
        <v>91</v>
      </c>
      <c r="H185" s="67" t="s">
        <v>6</v>
      </c>
      <c r="I185" s="67" t="s">
        <v>11</v>
      </c>
      <c r="J185" s="67" t="s">
        <v>361</v>
      </c>
      <c r="K185" s="27" t="s">
        <v>24</v>
      </c>
      <c r="L185" s="30">
        <f>553.5</f>
        <v>553.5</v>
      </c>
      <c r="M185" s="30">
        <v>3600</v>
      </c>
      <c r="N185" s="30">
        <f>3900</f>
        <v>3900</v>
      </c>
    </row>
    <row r="186" spans="2:14" s="8" customFormat="1" ht="37.5" hidden="1">
      <c r="B186" s="27" t="s">
        <v>87</v>
      </c>
      <c r="C186" s="27" t="s">
        <v>89</v>
      </c>
      <c r="D186" s="24" t="s">
        <v>613</v>
      </c>
      <c r="E186" s="27" t="s">
        <v>87</v>
      </c>
      <c r="F186" s="27" t="s">
        <v>89</v>
      </c>
      <c r="G186" s="67" t="s">
        <v>91</v>
      </c>
      <c r="H186" s="67" t="s">
        <v>6</v>
      </c>
      <c r="I186" s="67" t="s">
        <v>11</v>
      </c>
      <c r="J186" s="67" t="s">
        <v>614</v>
      </c>
      <c r="K186" s="27"/>
      <c r="L186" s="30">
        <f t="shared" si="72"/>
        <v>1500</v>
      </c>
      <c r="M186" s="30">
        <f t="shared" si="72"/>
        <v>1000</v>
      </c>
      <c r="N186" s="30">
        <f t="shared" si="72"/>
        <v>1000</v>
      </c>
    </row>
    <row r="187" spans="2:14" s="8" customFormat="1" ht="56.25" hidden="1">
      <c r="B187" s="27" t="s">
        <v>87</v>
      </c>
      <c r="C187" s="27" t="s">
        <v>89</v>
      </c>
      <c r="D187" s="24" t="s">
        <v>22</v>
      </c>
      <c r="E187" s="27" t="s">
        <v>87</v>
      </c>
      <c r="F187" s="27" t="s">
        <v>89</v>
      </c>
      <c r="G187" s="67" t="s">
        <v>91</v>
      </c>
      <c r="H187" s="67" t="s">
        <v>6</v>
      </c>
      <c r="I187" s="67" t="s">
        <v>11</v>
      </c>
      <c r="J187" s="67" t="s">
        <v>614</v>
      </c>
      <c r="K187" s="27" t="s">
        <v>34</v>
      </c>
      <c r="L187" s="30">
        <f t="shared" si="72"/>
        <v>1500</v>
      </c>
      <c r="M187" s="30">
        <f t="shared" si="72"/>
        <v>1000</v>
      </c>
      <c r="N187" s="30">
        <f t="shared" si="72"/>
        <v>1000</v>
      </c>
    </row>
    <row r="188" spans="2:14" s="8" customFormat="1" ht="56.25" hidden="1">
      <c r="B188" s="27" t="s">
        <v>87</v>
      </c>
      <c r="C188" s="27" t="s">
        <v>89</v>
      </c>
      <c r="D188" s="24" t="s">
        <v>23</v>
      </c>
      <c r="E188" s="27" t="s">
        <v>87</v>
      </c>
      <c r="F188" s="27" t="s">
        <v>89</v>
      </c>
      <c r="G188" s="67" t="s">
        <v>91</v>
      </c>
      <c r="H188" s="67" t="s">
        <v>6</v>
      </c>
      <c r="I188" s="67" t="s">
        <v>11</v>
      </c>
      <c r="J188" s="67" t="s">
        <v>614</v>
      </c>
      <c r="K188" s="27" t="s">
        <v>24</v>
      </c>
      <c r="L188" s="30">
        <f>1500</f>
        <v>1500</v>
      </c>
      <c r="M188" s="30">
        <f>1000</f>
        <v>1000</v>
      </c>
      <c r="N188" s="30">
        <f>1000</f>
        <v>1000</v>
      </c>
    </row>
    <row r="189" spans="2:14" s="8" customFormat="1" ht="187.5" hidden="1">
      <c r="B189" s="27" t="s">
        <v>87</v>
      </c>
      <c r="C189" s="27" t="s">
        <v>89</v>
      </c>
      <c r="D189" s="24" t="s">
        <v>615</v>
      </c>
      <c r="E189" s="27" t="s">
        <v>87</v>
      </c>
      <c r="F189" s="27" t="s">
        <v>89</v>
      </c>
      <c r="G189" s="67" t="s">
        <v>91</v>
      </c>
      <c r="H189" s="67" t="s">
        <v>6</v>
      </c>
      <c r="I189" s="67" t="s">
        <v>11</v>
      </c>
      <c r="J189" s="77" t="s">
        <v>616</v>
      </c>
      <c r="K189" s="27"/>
      <c r="L189" s="30">
        <f t="shared" si="72"/>
        <v>9000</v>
      </c>
      <c r="M189" s="75">
        <f t="shared" si="72"/>
        <v>0</v>
      </c>
      <c r="N189" s="75">
        <f t="shared" si="72"/>
        <v>0</v>
      </c>
    </row>
    <row r="190" spans="2:14" s="8" customFormat="1" ht="56.25" hidden="1">
      <c r="B190" s="27" t="s">
        <v>87</v>
      </c>
      <c r="C190" s="27" t="s">
        <v>89</v>
      </c>
      <c r="D190" s="24" t="s">
        <v>22</v>
      </c>
      <c r="E190" s="27" t="s">
        <v>87</v>
      </c>
      <c r="F190" s="27" t="s">
        <v>89</v>
      </c>
      <c r="G190" s="67" t="s">
        <v>91</v>
      </c>
      <c r="H190" s="67" t="s">
        <v>6</v>
      </c>
      <c r="I190" s="67" t="s">
        <v>11</v>
      </c>
      <c r="J190" s="77" t="s">
        <v>616</v>
      </c>
      <c r="K190" s="27" t="s">
        <v>34</v>
      </c>
      <c r="L190" s="30">
        <f t="shared" si="72"/>
        <v>9000</v>
      </c>
      <c r="M190" s="75">
        <f t="shared" si="72"/>
        <v>0</v>
      </c>
      <c r="N190" s="75">
        <f t="shared" si="72"/>
        <v>0</v>
      </c>
    </row>
    <row r="191" spans="2:14" s="8" customFormat="1" ht="56.25" hidden="1">
      <c r="B191" s="27" t="s">
        <v>87</v>
      </c>
      <c r="C191" s="27" t="s">
        <v>89</v>
      </c>
      <c r="D191" s="24" t="s">
        <v>23</v>
      </c>
      <c r="E191" s="27" t="s">
        <v>87</v>
      </c>
      <c r="F191" s="27" t="s">
        <v>89</v>
      </c>
      <c r="G191" s="67" t="s">
        <v>91</v>
      </c>
      <c r="H191" s="67" t="s">
        <v>6</v>
      </c>
      <c r="I191" s="67" t="s">
        <v>11</v>
      </c>
      <c r="J191" s="77" t="s">
        <v>616</v>
      </c>
      <c r="K191" s="27" t="s">
        <v>24</v>
      </c>
      <c r="L191" s="30">
        <f>9000</f>
        <v>9000</v>
      </c>
      <c r="M191" s="75"/>
      <c r="N191" s="75"/>
    </row>
    <row r="192" spans="2:14" s="8" customFormat="1" ht="56.25" hidden="1">
      <c r="B192" s="78" t="s">
        <v>87</v>
      </c>
      <c r="C192" s="78" t="s">
        <v>89</v>
      </c>
      <c r="D192" s="79" t="s">
        <v>209</v>
      </c>
      <c r="E192" s="78" t="s">
        <v>87</v>
      </c>
      <c r="F192" s="78" t="s">
        <v>89</v>
      </c>
      <c r="G192" s="78" t="s">
        <v>91</v>
      </c>
      <c r="H192" s="78" t="s">
        <v>6</v>
      </c>
      <c r="I192" s="78" t="s">
        <v>72</v>
      </c>
      <c r="J192" s="78" t="s">
        <v>18</v>
      </c>
      <c r="K192" s="78"/>
      <c r="L192" s="80">
        <f>L193+L196+L199+L202</f>
        <v>2500</v>
      </c>
      <c r="M192" s="80">
        <f t="shared" ref="M192:N192" si="73">M193+M196+M199+M202</f>
        <v>1000</v>
      </c>
      <c r="N192" s="80">
        <f t="shared" si="73"/>
        <v>1000</v>
      </c>
    </row>
    <row r="193" spans="2:14" s="8" customFormat="1" ht="37.5" hidden="1">
      <c r="B193" s="27" t="s">
        <v>87</v>
      </c>
      <c r="C193" s="27" t="s">
        <v>89</v>
      </c>
      <c r="D193" s="24" t="s">
        <v>367</v>
      </c>
      <c r="E193" s="27" t="s">
        <v>87</v>
      </c>
      <c r="F193" s="27" t="s">
        <v>89</v>
      </c>
      <c r="G193" s="67" t="s">
        <v>91</v>
      </c>
      <c r="H193" s="67" t="s">
        <v>6</v>
      </c>
      <c r="I193" s="67" t="s">
        <v>72</v>
      </c>
      <c r="J193" s="67" t="s">
        <v>363</v>
      </c>
      <c r="K193" s="27"/>
      <c r="L193" s="80">
        <f>L194</f>
        <v>1500</v>
      </c>
      <c r="M193" s="80">
        <f t="shared" ref="M193:N194" si="74">M194</f>
        <v>1000</v>
      </c>
      <c r="N193" s="80">
        <f t="shared" si="74"/>
        <v>1000</v>
      </c>
    </row>
    <row r="194" spans="2:14" s="8" customFormat="1" ht="56.25" hidden="1">
      <c r="B194" s="78" t="s">
        <v>87</v>
      </c>
      <c r="C194" s="78" t="s">
        <v>89</v>
      </c>
      <c r="D194" s="79" t="s">
        <v>125</v>
      </c>
      <c r="E194" s="78" t="s">
        <v>87</v>
      </c>
      <c r="F194" s="78" t="s">
        <v>89</v>
      </c>
      <c r="G194" s="67" t="s">
        <v>91</v>
      </c>
      <c r="H194" s="67" t="s">
        <v>6</v>
      </c>
      <c r="I194" s="67" t="s">
        <v>72</v>
      </c>
      <c r="J194" s="67" t="s">
        <v>363</v>
      </c>
      <c r="K194" s="78" t="s">
        <v>34</v>
      </c>
      <c r="L194" s="80">
        <f>L195</f>
        <v>1500</v>
      </c>
      <c r="M194" s="80">
        <f t="shared" si="74"/>
        <v>1000</v>
      </c>
      <c r="N194" s="80">
        <f t="shared" si="74"/>
        <v>1000</v>
      </c>
    </row>
    <row r="195" spans="2:14" s="8" customFormat="1" ht="56.25" hidden="1">
      <c r="B195" s="78" t="s">
        <v>87</v>
      </c>
      <c r="C195" s="78" t="s">
        <v>89</v>
      </c>
      <c r="D195" s="79" t="s">
        <v>23</v>
      </c>
      <c r="E195" s="78" t="s">
        <v>87</v>
      </c>
      <c r="F195" s="78" t="s">
        <v>89</v>
      </c>
      <c r="G195" s="67" t="s">
        <v>91</v>
      </c>
      <c r="H195" s="67" t="s">
        <v>6</v>
      </c>
      <c r="I195" s="67" t="s">
        <v>72</v>
      </c>
      <c r="J195" s="67" t="s">
        <v>363</v>
      </c>
      <c r="K195" s="78" t="s">
        <v>24</v>
      </c>
      <c r="L195" s="80">
        <f>(1000+500)</f>
        <v>1500</v>
      </c>
      <c r="M195" s="80">
        <f>(1000)</f>
        <v>1000</v>
      </c>
      <c r="N195" s="80">
        <f>(1000)</f>
        <v>1000</v>
      </c>
    </row>
    <row r="196" spans="2:14" s="8" customFormat="1" ht="37.5" hidden="1">
      <c r="B196" s="27" t="s">
        <v>87</v>
      </c>
      <c r="C196" s="27" t="s">
        <v>89</v>
      </c>
      <c r="D196" s="24" t="s">
        <v>368</v>
      </c>
      <c r="E196" s="27" t="s">
        <v>87</v>
      </c>
      <c r="F196" s="27" t="s">
        <v>89</v>
      </c>
      <c r="G196" s="67" t="s">
        <v>91</v>
      </c>
      <c r="H196" s="67" t="s">
        <v>6</v>
      </c>
      <c r="I196" s="67" t="s">
        <v>72</v>
      </c>
      <c r="J196" s="67" t="s">
        <v>364</v>
      </c>
      <c r="K196" s="27"/>
      <c r="L196" s="80">
        <f>L197</f>
        <v>0</v>
      </c>
      <c r="M196" s="80">
        <f t="shared" ref="M196:N197" si="75">M197</f>
        <v>0</v>
      </c>
      <c r="N196" s="80">
        <f t="shared" si="75"/>
        <v>0</v>
      </c>
    </row>
    <row r="197" spans="2:14" s="8" customFormat="1" ht="56.25" hidden="1">
      <c r="B197" s="78" t="s">
        <v>87</v>
      </c>
      <c r="C197" s="78" t="s">
        <v>89</v>
      </c>
      <c r="D197" s="79" t="s">
        <v>125</v>
      </c>
      <c r="E197" s="78" t="s">
        <v>87</v>
      </c>
      <c r="F197" s="78" t="s">
        <v>89</v>
      </c>
      <c r="G197" s="67" t="s">
        <v>91</v>
      </c>
      <c r="H197" s="67" t="s">
        <v>6</v>
      </c>
      <c r="I197" s="67" t="s">
        <v>72</v>
      </c>
      <c r="J197" s="67" t="s">
        <v>364</v>
      </c>
      <c r="K197" s="78" t="s">
        <v>34</v>
      </c>
      <c r="L197" s="80">
        <f>L198</f>
        <v>0</v>
      </c>
      <c r="M197" s="80">
        <f t="shared" si="75"/>
        <v>0</v>
      </c>
      <c r="N197" s="80">
        <f t="shared" si="75"/>
        <v>0</v>
      </c>
    </row>
    <row r="198" spans="2:14" s="8" customFormat="1" ht="56.25" hidden="1">
      <c r="B198" s="78" t="s">
        <v>87</v>
      </c>
      <c r="C198" s="78" t="s">
        <v>89</v>
      </c>
      <c r="D198" s="79" t="s">
        <v>23</v>
      </c>
      <c r="E198" s="78" t="s">
        <v>87</v>
      </c>
      <c r="F198" s="78" t="s">
        <v>89</v>
      </c>
      <c r="G198" s="67" t="s">
        <v>91</v>
      </c>
      <c r="H198" s="67" t="s">
        <v>6</v>
      </c>
      <c r="I198" s="67" t="s">
        <v>72</v>
      </c>
      <c r="J198" s="67" t="s">
        <v>364</v>
      </c>
      <c r="K198" s="78" t="s">
        <v>24</v>
      </c>
      <c r="L198" s="80"/>
      <c r="M198" s="80"/>
      <c r="N198" s="80"/>
    </row>
    <row r="199" spans="2:14" s="8" customFormat="1" ht="93.75" hidden="1">
      <c r="B199" s="78" t="s">
        <v>87</v>
      </c>
      <c r="C199" s="78" t="s">
        <v>89</v>
      </c>
      <c r="D199" s="24" t="s">
        <v>362</v>
      </c>
      <c r="E199" s="78" t="s">
        <v>87</v>
      </c>
      <c r="F199" s="78" t="s">
        <v>89</v>
      </c>
      <c r="G199" s="67" t="s">
        <v>91</v>
      </c>
      <c r="H199" s="67" t="s">
        <v>6</v>
      </c>
      <c r="I199" s="67" t="s">
        <v>72</v>
      </c>
      <c r="J199" s="67" t="s">
        <v>94</v>
      </c>
      <c r="K199" s="78"/>
      <c r="L199" s="80">
        <f>L200</f>
        <v>0</v>
      </c>
      <c r="M199" s="80">
        <f t="shared" ref="M199:N200" si="76">M200</f>
        <v>0</v>
      </c>
      <c r="N199" s="80">
        <f t="shared" si="76"/>
        <v>0</v>
      </c>
    </row>
    <row r="200" spans="2:14" s="8" customFormat="1" ht="56.25" hidden="1">
      <c r="B200" s="78" t="s">
        <v>87</v>
      </c>
      <c r="C200" s="78" t="s">
        <v>89</v>
      </c>
      <c r="D200" s="79" t="s">
        <v>125</v>
      </c>
      <c r="E200" s="78" t="s">
        <v>87</v>
      </c>
      <c r="F200" s="78" t="s">
        <v>89</v>
      </c>
      <c r="G200" s="67" t="s">
        <v>91</v>
      </c>
      <c r="H200" s="67" t="s">
        <v>6</v>
      </c>
      <c r="I200" s="67" t="s">
        <v>72</v>
      </c>
      <c r="J200" s="67" t="s">
        <v>94</v>
      </c>
      <c r="K200" s="78" t="s">
        <v>34</v>
      </c>
      <c r="L200" s="80">
        <f>L201</f>
        <v>0</v>
      </c>
      <c r="M200" s="80">
        <f t="shared" si="76"/>
        <v>0</v>
      </c>
      <c r="N200" s="80">
        <f t="shared" si="76"/>
        <v>0</v>
      </c>
    </row>
    <row r="201" spans="2:14" s="8" customFormat="1" ht="56.25" hidden="1">
      <c r="B201" s="78" t="s">
        <v>87</v>
      </c>
      <c r="C201" s="78" t="s">
        <v>89</v>
      </c>
      <c r="D201" s="79" t="s">
        <v>23</v>
      </c>
      <c r="E201" s="78" t="s">
        <v>87</v>
      </c>
      <c r="F201" s="78" t="s">
        <v>89</v>
      </c>
      <c r="G201" s="67" t="s">
        <v>91</v>
      </c>
      <c r="H201" s="67" t="s">
        <v>6</v>
      </c>
      <c r="I201" s="67" t="s">
        <v>72</v>
      </c>
      <c r="J201" s="67" t="s">
        <v>94</v>
      </c>
      <c r="K201" s="78" t="s">
        <v>24</v>
      </c>
      <c r="L201" s="80"/>
      <c r="M201" s="80"/>
      <c r="N201" s="80"/>
    </row>
    <row r="202" spans="2:14" s="8" customFormat="1" ht="187.5" hidden="1">
      <c r="B202" s="78" t="s">
        <v>87</v>
      </c>
      <c r="C202" s="78" t="s">
        <v>89</v>
      </c>
      <c r="D202" s="24" t="s">
        <v>615</v>
      </c>
      <c r="E202" s="78" t="s">
        <v>87</v>
      </c>
      <c r="F202" s="78" t="s">
        <v>89</v>
      </c>
      <c r="G202" s="67" t="s">
        <v>91</v>
      </c>
      <c r="H202" s="67" t="s">
        <v>6</v>
      </c>
      <c r="I202" s="67" t="s">
        <v>72</v>
      </c>
      <c r="J202" s="77" t="s">
        <v>616</v>
      </c>
      <c r="K202" s="78"/>
      <c r="L202" s="80">
        <f>L203</f>
        <v>1000</v>
      </c>
      <c r="M202" s="81">
        <f t="shared" ref="M202:N203" si="77">M203</f>
        <v>0</v>
      </c>
      <c r="N202" s="81">
        <f t="shared" si="77"/>
        <v>0</v>
      </c>
    </row>
    <row r="203" spans="2:14" s="8" customFormat="1" ht="56.25" hidden="1">
      <c r="B203" s="78" t="s">
        <v>87</v>
      </c>
      <c r="C203" s="78" t="s">
        <v>89</v>
      </c>
      <c r="D203" s="79" t="s">
        <v>125</v>
      </c>
      <c r="E203" s="78" t="s">
        <v>87</v>
      </c>
      <c r="F203" s="78" t="s">
        <v>89</v>
      </c>
      <c r="G203" s="67" t="s">
        <v>91</v>
      </c>
      <c r="H203" s="67" t="s">
        <v>6</v>
      </c>
      <c r="I203" s="67" t="s">
        <v>72</v>
      </c>
      <c r="J203" s="77" t="s">
        <v>616</v>
      </c>
      <c r="K203" s="78" t="s">
        <v>34</v>
      </c>
      <c r="L203" s="80">
        <f>L204</f>
        <v>1000</v>
      </c>
      <c r="M203" s="81">
        <f t="shared" si="77"/>
        <v>0</v>
      </c>
      <c r="N203" s="81">
        <f t="shared" si="77"/>
        <v>0</v>
      </c>
    </row>
    <row r="204" spans="2:14" s="8" customFormat="1" ht="56.25" hidden="1">
      <c r="B204" s="78" t="s">
        <v>87</v>
      </c>
      <c r="C204" s="78" t="s">
        <v>89</v>
      </c>
      <c r="D204" s="79" t="s">
        <v>23</v>
      </c>
      <c r="E204" s="78" t="s">
        <v>87</v>
      </c>
      <c r="F204" s="78" t="s">
        <v>89</v>
      </c>
      <c r="G204" s="67" t="s">
        <v>91</v>
      </c>
      <c r="H204" s="67" t="s">
        <v>6</v>
      </c>
      <c r="I204" s="67" t="s">
        <v>72</v>
      </c>
      <c r="J204" s="77" t="s">
        <v>616</v>
      </c>
      <c r="K204" s="78" t="s">
        <v>24</v>
      </c>
      <c r="L204" s="80">
        <f>1000</f>
        <v>1000</v>
      </c>
      <c r="M204" s="81"/>
      <c r="N204" s="81"/>
    </row>
    <row r="205" spans="2:14" s="8" customFormat="1" ht="56.25" hidden="1">
      <c r="B205" s="78" t="s">
        <v>87</v>
      </c>
      <c r="C205" s="78" t="s">
        <v>89</v>
      </c>
      <c r="D205" s="79" t="s">
        <v>229</v>
      </c>
      <c r="E205" s="78" t="s">
        <v>87</v>
      </c>
      <c r="F205" s="78" t="s">
        <v>89</v>
      </c>
      <c r="G205" s="78" t="s">
        <v>91</v>
      </c>
      <c r="H205" s="78" t="s">
        <v>6</v>
      </c>
      <c r="I205" s="78" t="s">
        <v>97</v>
      </c>
      <c r="J205" s="78" t="s">
        <v>18</v>
      </c>
      <c r="K205" s="78"/>
      <c r="L205" s="80">
        <f>L206+L209+L212</f>
        <v>500</v>
      </c>
      <c r="M205" s="80">
        <f t="shared" ref="M205:N205" si="78">M206+M209+M212</f>
        <v>100</v>
      </c>
      <c r="N205" s="80">
        <f t="shared" si="78"/>
        <v>100</v>
      </c>
    </row>
    <row r="206" spans="2:14" s="8" customFormat="1" ht="56.25" hidden="1">
      <c r="B206" s="78" t="s">
        <v>87</v>
      </c>
      <c r="C206" s="78" t="s">
        <v>89</v>
      </c>
      <c r="D206" s="79" t="s">
        <v>369</v>
      </c>
      <c r="E206" s="78" t="s">
        <v>87</v>
      </c>
      <c r="F206" s="78" t="s">
        <v>89</v>
      </c>
      <c r="G206" s="67" t="s">
        <v>91</v>
      </c>
      <c r="H206" s="67" t="s">
        <v>6</v>
      </c>
      <c r="I206" s="67" t="s">
        <v>97</v>
      </c>
      <c r="J206" s="67" t="s">
        <v>365</v>
      </c>
      <c r="K206" s="78"/>
      <c r="L206" s="80">
        <f>L207</f>
        <v>500</v>
      </c>
      <c r="M206" s="80">
        <f t="shared" ref="M206:N207" si="79">M207</f>
        <v>100</v>
      </c>
      <c r="N206" s="80">
        <f t="shared" si="79"/>
        <v>100</v>
      </c>
    </row>
    <row r="207" spans="2:14" s="8" customFormat="1" ht="56.25" hidden="1">
      <c r="B207" s="78" t="s">
        <v>87</v>
      </c>
      <c r="C207" s="78" t="s">
        <v>89</v>
      </c>
      <c r="D207" s="79" t="s">
        <v>125</v>
      </c>
      <c r="E207" s="78" t="s">
        <v>87</v>
      </c>
      <c r="F207" s="78" t="s">
        <v>89</v>
      </c>
      <c r="G207" s="67" t="s">
        <v>91</v>
      </c>
      <c r="H207" s="67" t="s">
        <v>6</v>
      </c>
      <c r="I207" s="67" t="s">
        <v>97</v>
      </c>
      <c r="J207" s="67" t="s">
        <v>365</v>
      </c>
      <c r="K207" s="78" t="s">
        <v>34</v>
      </c>
      <c r="L207" s="80">
        <f>L208</f>
        <v>500</v>
      </c>
      <c r="M207" s="80">
        <f t="shared" si="79"/>
        <v>100</v>
      </c>
      <c r="N207" s="80">
        <f t="shared" si="79"/>
        <v>100</v>
      </c>
    </row>
    <row r="208" spans="2:14" s="8" customFormat="1" ht="56.25" hidden="1">
      <c r="B208" s="78" t="s">
        <v>87</v>
      </c>
      <c r="C208" s="78" t="s">
        <v>89</v>
      </c>
      <c r="D208" s="79" t="s">
        <v>23</v>
      </c>
      <c r="E208" s="78" t="s">
        <v>87</v>
      </c>
      <c r="F208" s="78" t="s">
        <v>89</v>
      </c>
      <c r="G208" s="67" t="s">
        <v>91</v>
      </c>
      <c r="H208" s="67" t="s">
        <v>6</v>
      </c>
      <c r="I208" s="67" t="s">
        <v>97</v>
      </c>
      <c r="J208" s="67" t="s">
        <v>365</v>
      </c>
      <c r="K208" s="78" t="s">
        <v>24</v>
      </c>
      <c r="L208" s="80">
        <f>500</f>
        <v>500</v>
      </c>
      <c r="M208" s="80">
        <f>100</f>
        <v>100</v>
      </c>
      <c r="N208" s="80">
        <f>100</f>
        <v>100</v>
      </c>
    </row>
    <row r="209" spans="2:14" s="8" customFormat="1" ht="75" hidden="1">
      <c r="B209" s="78" t="s">
        <v>87</v>
      </c>
      <c r="C209" s="78" t="s">
        <v>89</v>
      </c>
      <c r="D209" s="79" t="s">
        <v>658</v>
      </c>
      <c r="E209" s="78" t="s">
        <v>87</v>
      </c>
      <c r="F209" s="78" t="s">
        <v>89</v>
      </c>
      <c r="G209" s="67" t="s">
        <v>91</v>
      </c>
      <c r="H209" s="67" t="s">
        <v>6</v>
      </c>
      <c r="I209" s="67" t="s">
        <v>97</v>
      </c>
      <c r="J209" s="67" t="s">
        <v>659</v>
      </c>
      <c r="K209" s="78"/>
      <c r="L209" s="80">
        <f>L210</f>
        <v>0</v>
      </c>
      <c r="M209" s="80">
        <f t="shared" ref="M209:N210" si="80">M210</f>
        <v>0</v>
      </c>
      <c r="N209" s="80">
        <f t="shared" si="80"/>
        <v>0</v>
      </c>
    </row>
    <row r="210" spans="2:14" s="8" customFormat="1" ht="56.25" hidden="1">
      <c r="B210" s="78" t="s">
        <v>87</v>
      </c>
      <c r="C210" s="78" t="s">
        <v>89</v>
      </c>
      <c r="D210" s="79" t="s">
        <v>125</v>
      </c>
      <c r="E210" s="78" t="s">
        <v>87</v>
      </c>
      <c r="F210" s="78" t="s">
        <v>89</v>
      </c>
      <c r="G210" s="67" t="s">
        <v>91</v>
      </c>
      <c r="H210" s="67" t="s">
        <v>6</v>
      </c>
      <c r="I210" s="67" t="s">
        <v>97</v>
      </c>
      <c r="J210" s="67" t="s">
        <v>659</v>
      </c>
      <c r="K210" s="78" t="s">
        <v>34</v>
      </c>
      <c r="L210" s="80">
        <f>L211</f>
        <v>0</v>
      </c>
      <c r="M210" s="80">
        <f t="shared" si="80"/>
        <v>0</v>
      </c>
      <c r="N210" s="80">
        <f t="shared" si="80"/>
        <v>0</v>
      </c>
    </row>
    <row r="211" spans="2:14" s="8" customFormat="1" ht="56.25" hidden="1">
      <c r="B211" s="78" t="s">
        <v>87</v>
      </c>
      <c r="C211" s="78" t="s">
        <v>89</v>
      </c>
      <c r="D211" s="79" t="s">
        <v>23</v>
      </c>
      <c r="E211" s="78" t="s">
        <v>87</v>
      </c>
      <c r="F211" s="78" t="s">
        <v>89</v>
      </c>
      <c r="G211" s="67" t="s">
        <v>91</v>
      </c>
      <c r="H211" s="67" t="s">
        <v>6</v>
      </c>
      <c r="I211" s="67" t="s">
        <v>97</v>
      </c>
      <c r="J211" s="67" t="s">
        <v>659</v>
      </c>
      <c r="K211" s="78" t="s">
        <v>24</v>
      </c>
      <c r="L211" s="80"/>
      <c r="M211" s="80"/>
      <c r="N211" s="80"/>
    </row>
    <row r="212" spans="2:14" s="8" customFormat="1" ht="187.5" hidden="1">
      <c r="B212" s="78" t="s">
        <v>87</v>
      </c>
      <c r="C212" s="78" t="s">
        <v>89</v>
      </c>
      <c r="D212" s="24" t="s">
        <v>615</v>
      </c>
      <c r="E212" s="78" t="s">
        <v>87</v>
      </c>
      <c r="F212" s="78" t="s">
        <v>89</v>
      </c>
      <c r="G212" s="67" t="s">
        <v>91</v>
      </c>
      <c r="H212" s="67" t="s">
        <v>6</v>
      </c>
      <c r="I212" s="67" t="s">
        <v>97</v>
      </c>
      <c r="J212" s="77" t="s">
        <v>616</v>
      </c>
      <c r="K212" s="78"/>
      <c r="L212" s="80">
        <f>L213</f>
        <v>0</v>
      </c>
      <c r="M212" s="80">
        <f t="shared" ref="M212:N213" si="81">M213</f>
        <v>0</v>
      </c>
      <c r="N212" s="80">
        <f t="shared" si="81"/>
        <v>0</v>
      </c>
    </row>
    <row r="213" spans="2:14" s="8" customFormat="1" ht="56.25" hidden="1">
      <c r="B213" s="78" t="s">
        <v>87</v>
      </c>
      <c r="C213" s="78" t="s">
        <v>89</v>
      </c>
      <c r="D213" s="79" t="s">
        <v>125</v>
      </c>
      <c r="E213" s="78" t="s">
        <v>87</v>
      </c>
      <c r="F213" s="78" t="s">
        <v>89</v>
      </c>
      <c r="G213" s="67" t="s">
        <v>91</v>
      </c>
      <c r="H213" s="67" t="s">
        <v>6</v>
      </c>
      <c r="I213" s="67" t="s">
        <v>97</v>
      </c>
      <c r="J213" s="77" t="s">
        <v>616</v>
      </c>
      <c r="K213" s="78" t="s">
        <v>34</v>
      </c>
      <c r="L213" s="80">
        <f>L214</f>
        <v>0</v>
      </c>
      <c r="M213" s="80">
        <f t="shared" si="81"/>
        <v>0</v>
      </c>
      <c r="N213" s="80">
        <f t="shared" si="81"/>
        <v>0</v>
      </c>
    </row>
    <row r="214" spans="2:14" s="8" customFormat="1" ht="56.25" hidden="1">
      <c r="B214" s="78" t="s">
        <v>87</v>
      </c>
      <c r="C214" s="78" t="s">
        <v>89</v>
      </c>
      <c r="D214" s="79" t="s">
        <v>23</v>
      </c>
      <c r="E214" s="78" t="s">
        <v>87</v>
      </c>
      <c r="F214" s="78" t="s">
        <v>89</v>
      </c>
      <c r="G214" s="67" t="s">
        <v>91</v>
      </c>
      <c r="H214" s="67" t="s">
        <v>6</v>
      </c>
      <c r="I214" s="67" t="s">
        <v>97</v>
      </c>
      <c r="J214" s="77" t="s">
        <v>616</v>
      </c>
      <c r="K214" s="78" t="s">
        <v>24</v>
      </c>
      <c r="L214" s="80"/>
      <c r="M214" s="80"/>
      <c r="N214" s="80"/>
    </row>
    <row r="215" spans="2:14" s="8" customFormat="1" ht="37.5" hidden="1">
      <c r="B215" s="78" t="s">
        <v>87</v>
      </c>
      <c r="C215" s="78" t="s">
        <v>89</v>
      </c>
      <c r="D215" s="79" t="s">
        <v>441</v>
      </c>
      <c r="E215" s="78" t="s">
        <v>87</v>
      </c>
      <c r="F215" s="78" t="s">
        <v>89</v>
      </c>
      <c r="G215" s="78" t="s">
        <v>91</v>
      </c>
      <c r="H215" s="78" t="s">
        <v>6</v>
      </c>
      <c r="I215" s="78" t="s">
        <v>174</v>
      </c>
      <c r="J215" s="78" t="s">
        <v>18</v>
      </c>
      <c r="K215" s="78"/>
      <c r="L215" s="80">
        <f>L216</f>
        <v>0</v>
      </c>
      <c r="M215" s="80">
        <f t="shared" ref="M215:N217" si="82">M216</f>
        <v>0</v>
      </c>
      <c r="N215" s="80">
        <f t="shared" si="82"/>
        <v>0</v>
      </c>
    </row>
    <row r="216" spans="2:14" s="8" customFormat="1" hidden="1">
      <c r="B216" s="78" t="s">
        <v>87</v>
      </c>
      <c r="C216" s="78" t="s">
        <v>89</v>
      </c>
      <c r="D216" s="79" t="s">
        <v>442</v>
      </c>
      <c r="E216" s="78" t="s">
        <v>87</v>
      </c>
      <c r="F216" s="78" t="s">
        <v>89</v>
      </c>
      <c r="G216" s="67" t="s">
        <v>91</v>
      </c>
      <c r="H216" s="67" t="s">
        <v>6</v>
      </c>
      <c r="I216" s="78" t="s">
        <v>174</v>
      </c>
      <c r="J216" s="67" t="s">
        <v>443</v>
      </c>
      <c r="K216" s="78"/>
      <c r="L216" s="80">
        <f>L217</f>
        <v>0</v>
      </c>
      <c r="M216" s="80">
        <f t="shared" si="82"/>
        <v>0</v>
      </c>
      <c r="N216" s="80">
        <f t="shared" si="82"/>
        <v>0</v>
      </c>
    </row>
    <row r="217" spans="2:14" s="8" customFormat="1" ht="56.25" hidden="1">
      <c r="B217" s="78" t="s">
        <v>87</v>
      </c>
      <c r="C217" s="78" t="s">
        <v>89</v>
      </c>
      <c r="D217" s="79" t="s">
        <v>125</v>
      </c>
      <c r="E217" s="78" t="s">
        <v>87</v>
      </c>
      <c r="F217" s="78" t="s">
        <v>89</v>
      </c>
      <c r="G217" s="67" t="s">
        <v>91</v>
      </c>
      <c r="H217" s="67" t="s">
        <v>6</v>
      </c>
      <c r="I217" s="78" t="s">
        <v>174</v>
      </c>
      <c r="J217" s="67" t="s">
        <v>443</v>
      </c>
      <c r="K217" s="78" t="s">
        <v>34</v>
      </c>
      <c r="L217" s="80">
        <f>L218</f>
        <v>0</v>
      </c>
      <c r="M217" s="80">
        <f t="shared" si="82"/>
        <v>0</v>
      </c>
      <c r="N217" s="80">
        <f t="shared" si="82"/>
        <v>0</v>
      </c>
    </row>
    <row r="218" spans="2:14" s="8" customFormat="1" ht="56.25" hidden="1">
      <c r="B218" s="78" t="s">
        <v>87</v>
      </c>
      <c r="C218" s="78" t="s">
        <v>89</v>
      </c>
      <c r="D218" s="79" t="s">
        <v>23</v>
      </c>
      <c r="E218" s="78" t="s">
        <v>87</v>
      </c>
      <c r="F218" s="78" t="s">
        <v>89</v>
      </c>
      <c r="G218" s="67" t="s">
        <v>91</v>
      </c>
      <c r="H218" s="67" t="s">
        <v>6</v>
      </c>
      <c r="I218" s="78" t="s">
        <v>174</v>
      </c>
      <c r="J218" s="67" t="s">
        <v>443</v>
      </c>
      <c r="K218" s="78" t="s">
        <v>24</v>
      </c>
      <c r="L218" s="80"/>
      <c r="M218" s="80"/>
      <c r="N218" s="80"/>
    </row>
    <row r="219" spans="2:14" s="8" customFormat="1" ht="56.25" hidden="1">
      <c r="B219" s="78" t="s">
        <v>87</v>
      </c>
      <c r="C219" s="78" t="s">
        <v>89</v>
      </c>
      <c r="D219" s="79" t="s">
        <v>444</v>
      </c>
      <c r="E219" s="78" t="s">
        <v>87</v>
      </c>
      <c r="F219" s="78" t="s">
        <v>89</v>
      </c>
      <c r="G219" s="78" t="s">
        <v>91</v>
      </c>
      <c r="H219" s="78" t="s">
        <v>6</v>
      </c>
      <c r="I219" s="78" t="s">
        <v>89</v>
      </c>
      <c r="J219" s="78" t="s">
        <v>18</v>
      </c>
      <c r="K219" s="78"/>
      <c r="L219" s="80">
        <f>L220</f>
        <v>600</v>
      </c>
      <c r="M219" s="81">
        <f t="shared" ref="M219:N221" si="83">M220</f>
        <v>0</v>
      </c>
      <c r="N219" s="81">
        <f t="shared" si="83"/>
        <v>0</v>
      </c>
    </row>
    <row r="220" spans="2:14" s="8" customFormat="1" hidden="1">
      <c r="B220" s="78" t="s">
        <v>87</v>
      </c>
      <c r="C220" s="78" t="s">
        <v>89</v>
      </c>
      <c r="D220" s="79" t="s">
        <v>445</v>
      </c>
      <c r="E220" s="78" t="s">
        <v>87</v>
      </c>
      <c r="F220" s="78" t="s">
        <v>89</v>
      </c>
      <c r="G220" s="67" t="s">
        <v>91</v>
      </c>
      <c r="H220" s="67" t="s">
        <v>6</v>
      </c>
      <c r="I220" s="67" t="s">
        <v>89</v>
      </c>
      <c r="J220" s="67" t="s">
        <v>446</v>
      </c>
      <c r="K220" s="78"/>
      <c r="L220" s="80">
        <f>L221</f>
        <v>600</v>
      </c>
      <c r="M220" s="81">
        <f t="shared" si="83"/>
        <v>0</v>
      </c>
      <c r="N220" s="81">
        <f t="shared" si="83"/>
        <v>0</v>
      </c>
    </row>
    <row r="221" spans="2:14" s="8" customFormat="1" ht="56.25" hidden="1">
      <c r="B221" s="78" t="s">
        <v>87</v>
      </c>
      <c r="C221" s="78" t="s">
        <v>89</v>
      </c>
      <c r="D221" s="79" t="s">
        <v>125</v>
      </c>
      <c r="E221" s="78" t="s">
        <v>87</v>
      </c>
      <c r="F221" s="78" t="s">
        <v>89</v>
      </c>
      <c r="G221" s="67" t="s">
        <v>91</v>
      </c>
      <c r="H221" s="67" t="s">
        <v>6</v>
      </c>
      <c r="I221" s="67" t="s">
        <v>89</v>
      </c>
      <c r="J221" s="67" t="s">
        <v>446</v>
      </c>
      <c r="K221" s="78" t="s">
        <v>34</v>
      </c>
      <c r="L221" s="80">
        <f>L222</f>
        <v>600</v>
      </c>
      <c r="M221" s="81">
        <f t="shared" si="83"/>
        <v>0</v>
      </c>
      <c r="N221" s="81">
        <f t="shared" si="83"/>
        <v>0</v>
      </c>
    </row>
    <row r="222" spans="2:14" s="8" customFormat="1" ht="56.25" hidden="1">
      <c r="B222" s="78" t="s">
        <v>87</v>
      </c>
      <c r="C222" s="78" t="s">
        <v>89</v>
      </c>
      <c r="D222" s="79" t="s">
        <v>23</v>
      </c>
      <c r="E222" s="78" t="s">
        <v>87</v>
      </c>
      <c r="F222" s="78" t="s">
        <v>89</v>
      </c>
      <c r="G222" s="67" t="s">
        <v>91</v>
      </c>
      <c r="H222" s="67" t="s">
        <v>6</v>
      </c>
      <c r="I222" s="67" t="s">
        <v>89</v>
      </c>
      <c r="J222" s="67" t="s">
        <v>446</v>
      </c>
      <c r="K222" s="78" t="s">
        <v>24</v>
      </c>
      <c r="L222" s="80">
        <f>600</f>
        <v>600</v>
      </c>
      <c r="M222" s="81"/>
      <c r="N222" s="81"/>
    </row>
    <row r="223" spans="2:14" s="8" customFormat="1" ht="37.5" hidden="1">
      <c r="B223" s="78" t="s">
        <v>87</v>
      </c>
      <c r="C223" s="78" t="s">
        <v>89</v>
      </c>
      <c r="D223" s="79" t="s">
        <v>447</v>
      </c>
      <c r="E223" s="78" t="s">
        <v>87</v>
      </c>
      <c r="F223" s="78" t="s">
        <v>89</v>
      </c>
      <c r="G223" s="78" t="s">
        <v>91</v>
      </c>
      <c r="H223" s="78" t="s">
        <v>6</v>
      </c>
      <c r="I223" s="78" t="s">
        <v>99</v>
      </c>
      <c r="J223" s="78" t="s">
        <v>18</v>
      </c>
      <c r="K223" s="78"/>
      <c r="L223" s="80">
        <f>L224</f>
        <v>300</v>
      </c>
      <c r="M223" s="80">
        <f t="shared" ref="M223:N225" si="84">M224</f>
        <v>100</v>
      </c>
      <c r="N223" s="80">
        <f t="shared" si="84"/>
        <v>100</v>
      </c>
    </row>
    <row r="224" spans="2:14" s="8" customFormat="1" hidden="1">
      <c r="B224" s="78" t="s">
        <v>87</v>
      </c>
      <c r="C224" s="78" t="s">
        <v>89</v>
      </c>
      <c r="D224" s="79" t="s">
        <v>448</v>
      </c>
      <c r="E224" s="78" t="s">
        <v>87</v>
      </c>
      <c r="F224" s="78" t="s">
        <v>89</v>
      </c>
      <c r="G224" s="67" t="s">
        <v>91</v>
      </c>
      <c r="H224" s="67" t="s">
        <v>6</v>
      </c>
      <c r="I224" s="67" t="s">
        <v>99</v>
      </c>
      <c r="J224" s="67" t="s">
        <v>449</v>
      </c>
      <c r="K224" s="78"/>
      <c r="L224" s="80">
        <f>L225</f>
        <v>300</v>
      </c>
      <c r="M224" s="80">
        <f t="shared" si="84"/>
        <v>100</v>
      </c>
      <c r="N224" s="80">
        <f t="shared" si="84"/>
        <v>100</v>
      </c>
    </row>
    <row r="225" spans="2:14" s="8" customFormat="1" ht="56.25" hidden="1">
      <c r="B225" s="78" t="s">
        <v>87</v>
      </c>
      <c r="C225" s="78" t="s">
        <v>89</v>
      </c>
      <c r="D225" s="79" t="s">
        <v>125</v>
      </c>
      <c r="E225" s="78" t="s">
        <v>87</v>
      </c>
      <c r="F225" s="78" t="s">
        <v>89</v>
      </c>
      <c r="G225" s="67" t="s">
        <v>91</v>
      </c>
      <c r="H225" s="67" t="s">
        <v>6</v>
      </c>
      <c r="I225" s="67" t="s">
        <v>99</v>
      </c>
      <c r="J225" s="67" t="s">
        <v>449</v>
      </c>
      <c r="K225" s="78" t="s">
        <v>34</v>
      </c>
      <c r="L225" s="80">
        <f>L226</f>
        <v>300</v>
      </c>
      <c r="M225" s="80">
        <f t="shared" si="84"/>
        <v>100</v>
      </c>
      <c r="N225" s="80">
        <f t="shared" si="84"/>
        <v>100</v>
      </c>
    </row>
    <row r="226" spans="2:14" s="8" customFormat="1" ht="56.25" hidden="1">
      <c r="B226" s="78" t="s">
        <v>87</v>
      </c>
      <c r="C226" s="78" t="s">
        <v>89</v>
      </c>
      <c r="D226" s="79" t="s">
        <v>23</v>
      </c>
      <c r="E226" s="78" t="s">
        <v>87</v>
      </c>
      <c r="F226" s="78" t="s">
        <v>89</v>
      </c>
      <c r="G226" s="67" t="s">
        <v>91</v>
      </c>
      <c r="H226" s="67" t="s">
        <v>6</v>
      </c>
      <c r="I226" s="67" t="s">
        <v>99</v>
      </c>
      <c r="J226" s="67" t="s">
        <v>449</v>
      </c>
      <c r="K226" s="78" t="s">
        <v>24</v>
      </c>
      <c r="L226" s="80">
        <f>300</f>
        <v>300</v>
      </c>
      <c r="M226" s="80">
        <f>100</f>
        <v>100</v>
      </c>
      <c r="N226" s="80">
        <f>100</f>
        <v>100</v>
      </c>
    </row>
    <row r="227" spans="2:14" s="8" customFormat="1" ht="262.5" hidden="1">
      <c r="B227" s="82" t="s">
        <v>87</v>
      </c>
      <c r="C227" s="82" t="s">
        <v>89</v>
      </c>
      <c r="D227" s="24" t="s">
        <v>567</v>
      </c>
      <c r="E227" s="82" t="s">
        <v>87</v>
      </c>
      <c r="F227" s="82" t="s">
        <v>89</v>
      </c>
      <c r="G227" s="77" t="s">
        <v>91</v>
      </c>
      <c r="H227" s="77" t="s">
        <v>6</v>
      </c>
      <c r="I227" s="77" t="s">
        <v>74</v>
      </c>
      <c r="J227" s="77" t="s">
        <v>18</v>
      </c>
      <c r="K227" s="82"/>
      <c r="L227" s="80">
        <f>L228+L231</f>
        <v>0</v>
      </c>
      <c r="M227" s="80">
        <f t="shared" ref="M227:N227" si="85">M228+M231</f>
        <v>0</v>
      </c>
      <c r="N227" s="80">
        <f t="shared" si="85"/>
        <v>0</v>
      </c>
    </row>
    <row r="228" spans="2:14" s="8" customFormat="1" ht="262.5" hidden="1">
      <c r="B228" s="82" t="s">
        <v>87</v>
      </c>
      <c r="C228" s="82" t="s">
        <v>89</v>
      </c>
      <c r="D228" s="24" t="s">
        <v>568</v>
      </c>
      <c r="E228" s="82" t="s">
        <v>87</v>
      </c>
      <c r="F228" s="82" t="s">
        <v>89</v>
      </c>
      <c r="G228" s="77" t="s">
        <v>91</v>
      </c>
      <c r="H228" s="77" t="s">
        <v>6</v>
      </c>
      <c r="I228" s="77" t="s">
        <v>74</v>
      </c>
      <c r="J228" s="29" t="s">
        <v>565</v>
      </c>
      <c r="K228" s="82"/>
      <c r="L228" s="80">
        <f>L229</f>
        <v>0</v>
      </c>
      <c r="M228" s="80">
        <f t="shared" ref="M228:N229" si="86">M229</f>
        <v>0</v>
      </c>
      <c r="N228" s="80">
        <f t="shared" si="86"/>
        <v>0</v>
      </c>
    </row>
    <row r="229" spans="2:14" s="8" customFormat="1" ht="56.25" hidden="1">
      <c r="B229" s="82" t="s">
        <v>87</v>
      </c>
      <c r="C229" s="82" t="s">
        <v>89</v>
      </c>
      <c r="D229" s="79" t="s">
        <v>125</v>
      </c>
      <c r="E229" s="82" t="s">
        <v>87</v>
      </c>
      <c r="F229" s="82" t="s">
        <v>89</v>
      </c>
      <c r="G229" s="77" t="s">
        <v>91</v>
      </c>
      <c r="H229" s="77" t="s">
        <v>6</v>
      </c>
      <c r="I229" s="77" t="s">
        <v>74</v>
      </c>
      <c r="J229" s="29" t="s">
        <v>565</v>
      </c>
      <c r="K229" s="82" t="s">
        <v>34</v>
      </c>
      <c r="L229" s="80">
        <f>L230</f>
        <v>0</v>
      </c>
      <c r="M229" s="80">
        <f t="shared" si="86"/>
        <v>0</v>
      </c>
      <c r="N229" s="80">
        <f t="shared" si="86"/>
        <v>0</v>
      </c>
    </row>
    <row r="230" spans="2:14" s="8" customFormat="1" ht="56.25" hidden="1">
      <c r="B230" s="82" t="s">
        <v>87</v>
      </c>
      <c r="C230" s="82" t="s">
        <v>89</v>
      </c>
      <c r="D230" s="79" t="s">
        <v>23</v>
      </c>
      <c r="E230" s="82" t="s">
        <v>87</v>
      </c>
      <c r="F230" s="82" t="s">
        <v>89</v>
      </c>
      <c r="G230" s="77" t="s">
        <v>91</v>
      </c>
      <c r="H230" s="77" t="s">
        <v>6</v>
      </c>
      <c r="I230" s="77" t="s">
        <v>74</v>
      </c>
      <c r="J230" s="29" t="s">
        <v>565</v>
      </c>
      <c r="K230" s="82" t="s">
        <v>24</v>
      </c>
      <c r="L230" s="80"/>
      <c r="M230" s="80"/>
      <c r="N230" s="80"/>
    </row>
    <row r="231" spans="2:14" s="8" customFormat="1" ht="300" hidden="1">
      <c r="B231" s="82" t="s">
        <v>87</v>
      </c>
      <c r="C231" s="82" t="s">
        <v>89</v>
      </c>
      <c r="D231" s="24" t="s">
        <v>569</v>
      </c>
      <c r="E231" s="82" t="s">
        <v>87</v>
      </c>
      <c r="F231" s="82" t="s">
        <v>89</v>
      </c>
      <c r="G231" s="77" t="s">
        <v>91</v>
      </c>
      <c r="H231" s="77" t="s">
        <v>6</v>
      </c>
      <c r="I231" s="77" t="s">
        <v>74</v>
      </c>
      <c r="J231" s="29" t="s">
        <v>566</v>
      </c>
      <c r="K231" s="82"/>
      <c r="L231" s="80">
        <f>L232</f>
        <v>0</v>
      </c>
      <c r="M231" s="80">
        <f t="shared" ref="M231:N232" si="87">M232</f>
        <v>0</v>
      </c>
      <c r="N231" s="80">
        <f t="shared" si="87"/>
        <v>0</v>
      </c>
    </row>
    <row r="232" spans="2:14" s="8" customFormat="1" ht="56.25" hidden="1">
      <c r="B232" s="82" t="s">
        <v>87</v>
      </c>
      <c r="C232" s="82" t="s">
        <v>89</v>
      </c>
      <c r="D232" s="79" t="s">
        <v>125</v>
      </c>
      <c r="E232" s="82" t="s">
        <v>87</v>
      </c>
      <c r="F232" s="82" t="s">
        <v>89</v>
      </c>
      <c r="G232" s="77" t="s">
        <v>91</v>
      </c>
      <c r="H232" s="77" t="s">
        <v>6</v>
      </c>
      <c r="I232" s="77" t="s">
        <v>74</v>
      </c>
      <c r="J232" s="29" t="s">
        <v>566</v>
      </c>
      <c r="K232" s="82" t="s">
        <v>34</v>
      </c>
      <c r="L232" s="80">
        <f>L233</f>
        <v>0</v>
      </c>
      <c r="M232" s="80">
        <f t="shared" si="87"/>
        <v>0</v>
      </c>
      <c r="N232" s="80">
        <f t="shared" si="87"/>
        <v>0</v>
      </c>
    </row>
    <row r="233" spans="2:14" s="8" customFormat="1" ht="56.25" hidden="1">
      <c r="B233" s="82" t="s">
        <v>87</v>
      </c>
      <c r="C233" s="82" t="s">
        <v>89</v>
      </c>
      <c r="D233" s="79" t="s">
        <v>23</v>
      </c>
      <c r="E233" s="82" t="s">
        <v>87</v>
      </c>
      <c r="F233" s="82" t="s">
        <v>89</v>
      </c>
      <c r="G233" s="77" t="s">
        <v>91</v>
      </c>
      <c r="H233" s="77" t="s">
        <v>6</v>
      </c>
      <c r="I233" s="77" t="s">
        <v>74</v>
      </c>
      <c r="J233" s="29" t="s">
        <v>566</v>
      </c>
      <c r="K233" s="82" t="s">
        <v>24</v>
      </c>
      <c r="L233" s="80"/>
      <c r="M233" s="80"/>
      <c r="N233" s="80"/>
    </row>
    <row r="234" spans="2:14" s="8" customFormat="1" ht="37.5" hidden="1">
      <c r="B234" s="78" t="s">
        <v>87</v>
      </c>
      <c r="C234" s="78" t="s">
        <v>89</v>
      </c>
      <c r="D234" s="24" t="s">
        <v>674</v>
      </c>
      <c r="E234" s="78" t="s">
        <v>87</v>
      </c>
      <c r="F234" s="78" t="s">
        <v>89</v>
      </c>
      <c r="G234" s="67" t="s">
        <v>91</v>
      </c>
      <c r="H234" s="67" t="s">
        <v>6</v>
      </c>
      <c r="I234" s="67" t="s">
        <v>193</v>
      </c>
      <c r="J234" s="67" t="s">
        <v>18</v>
      </c>
      <c r="K234" s="78"/>
      <c r="L234" s="80">
        <f>L235</f>
        <v>0</v>
      </c>
      <c r="M234" s="80">
        <f t="shared" ref="M234:N236" si="88">M235</f>
        <v>0</v>
      </c>
      <c r="N234" s="80">
        <f t="shared" si="88"/>
        <v>0</v>
      </c>
    </row>
    <row r="235" spans="2:14" s="8" customFormat="1" ht="37.5" hidden="1">
      <c r="B235" s="78" t="s">
        <v>87</v>
      </c>
      <c r="C235" s="78" t="s">
        <v>89</v>
      </c>
      <c r="D235" s="24" t="s">
        <v>675</v>
      </c>
      <c r="E235" s="78" t="s">
        <v>87</v>
      </c>
      <c r="F235" s="78" t="s">
        <v>89</v>
      </c>
      <c r="G235" s="67" t="s">
        <v>91</v>
      </c>
      <c r="H235" s="67" t="s">
        <v>6</v>
      </c>
      <c r="I235" s="67" t="s">
        <v>193</v>
      </c>
      <c r="J235" s="67" t="s">
        <v>676</v>
      </c>
      <c r="K235" s="78"/>
      <c r="L235" s="80">
        <f>L236</f>
        <v>0</v>
      </c>
      <c r="M235" s="80">
        <f t="shared" si="88"/>
        <v>0</v>
      </c>
      <c r="N235" s="80">
        <f t="shared" si="88"/>
        <v>0</v>
      </c>
    </row>
    <row r="236" spans="2:14" s="8" customFormat="1" ht="56.25" hidden="1">
      <c r="B236" s="78" t="s">
        <v>87</v>
      </c>
      <c r="C236" s="78" t="s">
        <v>89</v>
      </c>
      <c r="D236" s="79" t="s">
        <v>125</v>
      </c>
      <c r="E236" s="78" t="s">
        <v>87</v>
      </c>
      <c r="F236" s="78" t="s">
        <v>89</v>
      </c>
      <c r="G236" s="67" t="s">
        <v>91</v>
      </c>
      <c r="H236" s="67" t="s">
        <v>6</v>
      </c>
      <c r="I236" s="67" t="s">
        <v>193</v>
      </c>
      <c r="J236" s="67" t="s">
        <v>676</v>
      </c>
      <c r="K236" s="78" t="s">
        <v>34</v>
      </c>
      <c r="L236" s="80">
        <f>L237</f>
        <v>0</v>
      </c>
      <c r="M236" s="80">
        <f t="shared" si="88"/>
        <v>0</v>
      </c>
      <c r="N236" s="80">
        <f t="shared" si="88"/>
        <v>0</v>
      </c>
    </row>
    <row r="237" spans="2:14" s="8" customFormat="1" ht="56.25" hidden="1">
      <c r="B237" s="78" t="s">
        <v>87</v>
      </c>
      <c r="C237" s="78" t="s">
        <v>89</v>
      </c>
      <c r="D237" s="79" t="s">
        <v>23</v>
      </c>
      <c r="E237" s="78" t="s">
        <v>87</v>
      </c>
      <c r="F237" s="78" t="s">
        <v>89</v>
      </c>
      <c r="G237" s="67" t="s">
        <v>91</v>
      </c>
      <c r="H237" s="67" t="s">
        <v>6</v>
      </c>
      <c r="I237" s="67" t="s">
        <v>193</v>
      </c>
      <c r="J237" s="67" t="s">
        <v>676</v>
      </c>
      <c r="K237" s="78" t="s">
        <v>24</v>
      </c>
      <c r="L237" s="80"/>
      <c r="M237" s="80"/>
      <c r="N237" s="80"/>
    </row>
    <row r="238" spans="2:14" s="8" customFormat="1" ht="66.75" hidden="1">
      <c r="B238" s="78" t="s">
        <v>87</v>
      </c>
      <c r="C238" s="78" t="s">
        <v>89</v>
      </c>
      <c r="D238" s="83" t="s">
        <v>682</v>
      </c>
      <c r="E238" s="78" t="s">
        <v>87</v>
      </c>
      <c r="F238" s="78" t="s">
        <v>89</v>
      </c>
      <c r="G238" s="67" t="s">
        <v>91</v>
      </c>
      <c r="H238" s="67" t="s">
        <v>6</v>
      </c>
      <c r="I238" s="67" t="s">
        <v>194</v>
      </c>
      <c r="J238" s="67" t="s">
        <v>18</v>
      </c>
      <c r="K238" s="78"/>
      <c r="L238" s="80">
        <f>L239</f>
        <v>450</v>
      </c>
      <c r="M238" s="81">
        <f t="shared" ref="M238:N239" si="89">M239</f>
        <v>0</v>
      </c>
      <c r="N238" s="81">
        <f t="shared" si="89"/>
        <v>0</v>
      </c>
    </row>
    <row r="239" spans="2:14" s="8" customFormat="1" ht="56.25" hidden="1">
      <c r="B239" s="78" t="s">
        <v>87</v>
      </c>
      <c r="C239" s="78" t="s">
        <v>89</v>
      </c>
      <c r="D239" s="79" t="s">
        <v>125</v>
      </c>
      <c r="E239" s="78" t="s">
        <v>87</v>
      </c>
      <c r="F239" s="78" t="s">
        <v>89</v>
      </c>
      <c r="G239" s="67" t="s">
        <v>91</v>
      </c>
      <c r="H239" s="67" t="s">
        <v>6</v>
      </c>
      <c r="I239" s="67" t="s">
        <v>194</v>
      </c>
      <c r="J239" s="67" t="s">
        <v>617</v>
      </c>
      <c r="K239" s="78" t="s">
        <v>34</v>
      </c>
      <c r="L239" s="80">
        <f>L240</f>
        <v>450</v>
      </c>
      <c r="M239" s="81">
        <f t="shared" si="89"/>
        <v>0</v>
      </c>
      <c r="N239" s="81">
        <f t="shared" si="89"/>
        <v>0</v>
      </c>
    </row>
    <row r="240" spans="2:14" s="8" customFormat="1" ht="56.25" hidden="1">
      <c r="B240" s="78" t="s">
        <v>87</v>
      </c>
      <c r="C240" s="78" t="s">
        <v>89</v>
      </c>
      <c r="D240" s="79" t="s">
        <v>23</v>
      </c>
      <c r="E240" s="78" t="s">
        <v>87</v>
      </c>
      <c r="F240" s="78" t="s">
        <v>89</v>
      </c>
      <c r="G240" s="67" t="s">
        <v>91</v>
      </c>
      <c r="H240" s="67" t="s">
        <v>6</v>
      </c>
      <c r="I240" s="67" t="s">
        <v>194</v>
      </c>
      <c r="J240" s="67" t="s">
        <v>617</v>
      </c>
      <c r="K240" s="78" t="s">
        <v>24</v>
      </c>
      <c r="L240" s="80">
        <f>300+150</f>
        <v>450</v>
      </c>
      <c r="M240" s="81"/>
      <c r="N240" s="81"/>
    </row>
    <row r="241" spans="2:15" s="8" customFormat="1" ht="93.75" hidden="1">
      <c r="B241" s="78" t="s">
        <v>87</v>
      </c>
      <c r="C241" s="78" t="s">
        <v>89</v>
      </c>
      <c r="D241" s="24" t="s">
        <v>665</v>
      </c>
      <c r="E241" s="78" t="s">
        <v>87</v>
      </c>
      <c r="F241" s="78" t="s">
        <v>89</v>
      </c>
      <c r="G241" s="67" t="s">
        <v>91</v>
      </c>
      <c r="H241" s="67" t="s">
        <v>6</v>
      </c>
      <c r="I241" s="67" t="s">
        <v>195</v>
      </c>
      <c r="J241" s="67" t="s">
        <v>18</v>
      </c>
      <c r="K241" s="78"/>
      <c r="L241" s="80">
        <f>L242</f>
        <v>0</v>
      </c>
      <c r="M241" s="80">
        <f t="shared" ref="M241:N243" si="90">M242</f>
        <v>0</v>
      </c>
      <c r="N241" s="80">
        <f t="shared" si="90"/>
        <v>0</v>
      </c>
    </row>
    <row r="242" spans="2:15" s="8" customFormat="1" ht="75" hidden="1">
      <c r="B242" s="78" t="s">
        <v>87</v>
      </c>
      <c r="C242" s="78" t="s">
        <v>89</v>
      </c>
      <c r="D242" s="79" t="s">
        <v>666</v>
      </c>
      <c r="E242" s="78" t="s">
        <v>87</v>
      </c>
      <c r="F242" s="78" t="s">
        <v>89</v>
      </c>
      <c r="G242" s="67" t="s">
        <v>91</v>
      </c>
      <c r="H242" s="67" t="s">
        <v>6</v>
      </c>
      <c r="I242" s="67" t="s">
        <v>195</v>
      </c>
      <c r="J242" s="67" t="s">
        <v>667</v>
      </c>
      <c r="K242" s="78"/>
      <c r="L242" s="80">
        <f>L243</f>
        <v>0</v>
      </c>
      <c r="M242" s="80">
        <f t="shared" si="90"/>
        <v>0</v>
      </c>
      <c r="N242" s="80">
        <f t="shared" si="90"/>
        <v>0</v>
      </c>
    </row>
    <row r="243" spans="2:15" s="8" customFormat="1" ht="56.25" hidden="1">
      <c r="B243" s="78" t="s">
        <v>87</v>
      </c>
      <c r="C243" s="78" t="s">
        <v>89</v>
      </c>
      <c r="D243" s="79" t="s">
        <v>125</v>
      </c>
      <c r="E243" s="78" t="s">
        <v>87</v>
      </c>
      <c r="F243" s="78" t="s">
        <v>89</v>
      </c>
      <c r="G243" s="67" t="s">
        <v>91</v>
      </c>
      <c r="H243" s="67" t="s">
        <v>6</v>
      </c>
      <c r="I243" s="67" t="s">
        <v>195</v>
      </c>
      <c r="J243" s="67" t="s">
        <v>667</v>
      </c>
      <c r="K243" s="78" t="s">
        <v>34</v>
      </c>
      <c r="L243" s="80">
        <f>L244</f>
        <v>0</v>
      </c>
      <c r="M243" s="80">
        <f t="shared" si="90"/>
        <v>0</v>
      </c>
      <c r="N243" s="80">
        <f t="shared" si="90"/>
        <v>0</v>
      </c>
    </row>
    <row r="244" spans="2:15" s="8" customFormat="1" ht="56.25" hidden="1">
      <c r="B244" s="78" t="s">
        <v>87</v>
      </c>
      <c r="C244" s="78" t="s">
        <v>89</v>
      </c>
      <c r="D244" s="79" t="s">
        <v>23</v>
      </c>
      <c r="E244" s="78" t="s">
        <v>87</v>
      </c>
      <c r="F244" s="78" t="s">
        <v>89</v>
      </c>
      <c r="G244" s="67" t="s">
        <v>91</v>
      </c>
      <c r="H244" s="67" t="s">
        <v>6</v>
      </c>
      <c r="I244" s="67" t="s">
        <v>195</v>
      </c>
      <c r="J244" s="67" t="s">
        <v>667</v>
      </c>
      <c r="K244" s="78" t="s">
        <v>24</v>
      </c>
      <c r="L244" s="80"/>
      <c r="M244" s="80"/>
      <c r="N244" s="80"/>
    </row>
    <row r="245" spans="2:15" s="8" customFormat="1" ht="75" hidden="1">
      <c r="B245" s="27" t="s">
        <v>87</v>
      </c>
      <c r="C245" s="27" t="s">
        <v>89</v>
      </c>
      <c r="D245" s="24" t="s">
        <v>527</v>
      </c>
      <c r="E245" s="27" t="s">
        <v>87</v>
      </c>
      <c r="F245" s="27" t="s">
        <v>89</v>
      </c>
      <c r="G245" s="27" t="s">
        <v>192</v>
      </c>
      <c r="H245" s="27" t="s">
        <v>16</v>
      </c>
      <c r="I245" s="27" t="s">
        <v>17</v>
      </c>
      <c r="J245" s="27" t="s">
        <v>18</v>
      </c>
      <c r="K245" s="27"/>
      <c r="L245" s="28">
        <f>L246+L250</f>
        <v>0</v>
      </c>
      <c r="M245" s="28">
        <f t="shared" ref="M245:N245" si="91">M246+M250</f>
        <v>0</v>
      </c>
      <c r="N245" s="28">
        <f t="shared" si="91"/>
        <v>0</v>
      </c>
    </row>
    <row r="246" spans="2:15" s="8" customFormat="1" ht="75" hidden="1">
      <c r="B246" s="27" t="s">
        <v>87</v>
      </c>
      <c r="C246" s="27" t="s">
        <v>89</v>
      </c>
      <c r="D246" s="24" t="s">
        <v>450</v>
      </c>
      <c r="E246" s="27" t="s">
        <v>87</v>
      </c>
      <c r="F246" s="27" t="s">
        <v>89</v>
      </c>
      <c r="G246" s="27" t="s">
        <v>192</v>
      </c>
      <c r="H246" s="27" t="s">
        <v>16</v>
      </c>
      <c r="I246" s="27" t="s">
        <v>247</v>
      </c>
      <c r="J246" s="27" t="s">
        <v>18</v>
      </c>
      <c r="K246" s="27"/>
      <c r="L246" s="28">
        <f>L247</f>
        <v>0</v>
      </c>
      <c r="M246" s="28">
        <f t="shared" ref="M246:N248" si="92">M247</f>
        <v>0</v>
      </c>
      <c r="N246" s="28">
        <f t="shared" si="92"/>
        <v>0</v>
      </c>
    </row>
    <row r="247" spans="2:15" s="8" customFormat="1" ht="37.5" hidden="1">
      <c r="B247" s="27" t="s">
        <v>87</v>
      </c>
      <c r="C247" s="27" t="s">
        <v>89</v>
      </c>
      <c r="D247" s="24" t="s">
        <v>304</v>
      </c>
      <c r="E247" s="27" t="s">
        <v>87</v>
      </c>
      <c r="F247" s="27" t="s">
        <v>89</v>
      </c>
      <c r="G247" s="67" t="s">
        <v>192</v>
      </c>
      <c r="H247" s="67" t="s">
        <v>16</v>
      </c>
      <c r="I247" s="67" t="s">
        <v>247</v>
      </c>
      <c r="J247" s="67" t="s">
        <v>305</v>
      </c>
      <c r="K247" s="27"/>
      <c r="L247" s="28">
        <f>L248</f>
        <v>0</v>
      </c>
      <c r="M247" s="28">
        <f t="shared" si="92"/>
        <v>0</v>
      </c>
      <c r="N247" s="28">
        <f t="shared" si="92"/>
        <v>0</v>
      </c>
    </row>
    <row r="248" spans="2:15" s="8" customFormat="1" ht="56.25" hidden="1">
      <c r="B248" s="27" t="s">
        <v>87</v>
      </c>
      <c r="C248" s="27" t="s">
        <v>89</v>
      </c>
      <c r="D248" s="24" t="s">
        <v>125</v>
      </c>
      <c r="E248" s="27" t="s">
        <v>87</v>
      </c>
      <c r="F248" s="27" t="s">
        <v>89</v>
      </c>
      <c r="G248" s="67" t="s">
        <v>192</v>
      </c>
      <c r="H248" s="67" t="s">
        <v>16</v>
      </c>
      <c r="I248" s="67" t="s">
        <v>247</v>
      </c>
      <c r="J248" s="67" t="s">
        <v>305</v>
      </c>
      <c r="K248" s="27" t="s">
        <v>34</v>
      </c>
      <c r="L248" s="28">
        <f>L249</f>
        <v>0</v>
      </c>
      <c r="M248" s="28">
        <f t="shared" si="92"/>
        <v>0</v>
      </c>
      <c r="N248" s="28">
        <f t="shared" si="92"/>
        <v>0</v>
      </c>
    </row>
    <row r="249" spans="2:15" s="8" customFormat="1" ht="56.25" hidden="1">
      <c r="B249" s="27" t="s">
        <v>87</v>
      </c>
      <c r="C249" s="27" t="s">
        <v>89</v>
      </c>
      <c r="D249" s="24" t="s">
        <v>23</v>
      </c>
      <c r="E249" s="27" t="s">
        <v>87</v>
      </c>
      <c r="F249" s="27" t="s">
        <v>89</v>
      </c>
      <c r="G249" s="67" t="s">
        <v>192</v>
      </c>
      <c r="H249" s="67" t="s">
        <v>16</v>
      </c>
      <c r="I249" s="67" t="s">
        <v>247</v>
      </c>
      <c r="J249" s="67" t="s">
        <v>305</v>
      </c>
      <c r="K249" s="27" t="s">
        <v>24</v>
      </c>
      <c r="L249" s="28"/>
      <c r="M249" s="28"/>
      <c r="N249" s="28"/>
    </row>
    <row r="250" spans="2:15" s="8" customFormat="1" ht="37.5" hidden="1">
      <c r="B250" s="27" t="s">
        <v>87</v>
      </c>
      <c r="C250" s="27" t="s">
        <v>89</v>
      </c>
      <c r="D250" s="24" t="s">
        <v>341</v>
      </c>
      <c r="E250" s="27" t="s">
        <v>87</v>
      </c>
      <c r="F250" s="27" t="s">
        <v>89</v>
      </c>
      <c r="G250" s="67" t="s">
        <v>192</v>
      </c>
      <c r="H250" s="67" t="s">
        <v>16</v>
      </c>
      <c r="I250" s="27" t="s">
        <v>342</v>
      </c>
      <c r="J250" s="67" t="s">
        <v>18</v>
      </c>
      <c r="K250" s="27"/>
      <c r="L250" s="28">
        <f>L251</f>
        <v>0</v>
      </c>
      <c r="M250" s="28">
        <f t="shared" ref="M250:N252" si="93">M251</f>
        <v>0</v>
      </c>
      <c r="N250" s="28">
        <f t="shared" si="93"/>
        <v>0</v>
      </c>
    </row>
    <row r="251" spans="2:15" s="8" customFormat="1" ht="37.5" hidden="1">
      <c r="B251" s="27" t="s">
        <v>87</v>
      </c>
      <c r="C251" s="27" t="s">
        <v>89</v>
      </c>
      <c r="D251" s="24" t="s">
        <v>345</v>
      </c>
      <c r="E251" s="27" t="s">
        <v>87</v>
      </c>
      <c r="F251" s="27" t="s">
        <v>89</v>
      </c>
      <c r="G251" s="67" t="s">
        <v>192</v>
      </c>
      <c r="H251" s="67" t="s">
        <v>16</v>
      </c>
      <c r="I251" s="67" t="s">
        <v>342</v>
      </c>
      <c r="J251" s="67" t="s">
        <v>346</v>
      </c>
      <c r="K251" s="27"/>
      <c r="L251" s="28">
        <f>L252</f>
        <v>0</v>
      </c>
      <c r="M251" s="28">
        <f t="shared" si="93"/>
        <v>0</v>
      </c>
      <c r="N251" s="28">
        <f t="shared" si="93"/>
        <v>0</v>
      </c>
    </row>
    <row r="252" spans="2:15" s="8" customFormat="1" ht="56.25" hidden="1">
      <c r="B252" s="27" t="s">
        <v>87</v>
      </c>
      <c r="C252" s="27" t="s">
        <v>89</v>
      </c>
      <c r="D252" s="24" t="s">
        <v>125</v>
      </c>
      <c r="E252" s="27" t="s">
        <v>87</v>
      </c>
      <c r="F252" s="27" t="s">
        <v>89</v>
      </c>
      <c r="G252" s="67" t="s">
        <v>192</v>
      </c>
      <c r="H252" s="67" t="s">
        <v>16</v>
      </c>
      <c r="I252" s="67" t="s">
        <v>342</v>
      </c>
      <c r="J252" s="67" t="s">
        <v>346</v>
      </c>
      <c r="K252" s="27" t="s">
        <v>34</v>
      </c>
      <c r="L252" s="28">
        <f>L253</f>
        <v>0</v>
      </c>
      <c r="M252" s="28">
        <f t="shared" si="93"/>
        <v>0</v>
      </c>
      <c r="N252" s="28">
        <f t="shared" si="93"/>
        <v>0</v>
      </c>
    </row>
    <row r="253" spans="2:15" s="8" customFormat="1" ht="56.25" hidden="1">
      <c r="B253" s="27" t="s">
        <v>87</v>
      </c>
      <c r="C253" s="27" t="s">
        <v>89</v>
      </c>
      <c r="D253" s="24" t="s">
        <v>23</v>
      </c>
      <c r="E253" s="27" t="s">
        <v>87</v>
      </c>
      <c r="F253" s="27" t="s">
        <v>89</v>
      </c>
      <c r="G253" s="67" t="s">
        <v>192</v>
      </c>
      <c r="H253" s="67" t="s">
        <v>16</v>
      </c>
      <c r="I253" s="67" t="s">
        <v>342</v>
      </c>
      <c r="J253" s="67" t="s">
        <v>346</v>
      </c>
      <c r="K253" s="27" t="s">
        <v>24</v>
      </c>
      <c r="L253" s="28"/>
      <c r="M253" s="28"/>
      <c r="N253" s="28"/>
      <c r="O253" s="8" t="s">
        <v>618</v>
      </c>
    </row>
    <row r="254" spans="2:15" s="8" customFormat="1" ht="93.75" hidden="1">
      <c r="B254" s="27" t="s">
        <v>87</v>
      </c>
      <c r="C254" s="27" t="s">
        <v>89</v>
      </c>
      <c r="D254" s="24" t="s">
        <v>226</v>
      </c>
      <c r="E254" s="27" t="s">
        <v>87</v>
      </c>
      <c r="F254" s="27" t="s">
        <v>89</v>
      </c>
      <c r="G254" s="27" t="s">
        <v>223</v>
      </c>
      <c r="H254" s="27" t="s">
        <v>16</v>
      </c>
      <c r="I254" s="27" t="s">
        <v>17</v>
      </c>
      <c r="J254" s="27" t="s">
        <v>18</v>
      </c>
      <c r="K254" s="27"/>
      <c r="L254" s="28">
        <f>L255+L263+L267+L271</f>
        <v>0</v>
      </c>
      <c r="M254" s="28">
        <f t="shared" ref="M254:N254" si="94">M255+M263+M267+M271</f>
        <v>0</v>
      </c>
      <c r="N254" s="28">
        <f t="shared" si="94"/>
        <v>0</v>
      </c>
    </row>
    <row r="255" spans="2:15" s="8" customFormat="1" ht="56.25" hidden="1">
      <c r="B255" s="27" t="s">
        <v>87</v>
      </c>
      <c r="C255" s="27" t="s">
        <v>89</v>
      </c>
      <c r="D255" s="24" t="s">
        <v>451</v>
      </c>
      <c r="E255" s="27" t="s">
        <v>87</v>
      </c>
      <c r="F255" s="27" t="s">
        <v>89</v>
      </c>
      <c r="G255" s="67" t="s">
        <v>223</v>
      </c>
      <c r="H255" s="67" t="s">
        <v>31</v>
      </c>
      <c r="I255" s="67" t="s">
        <v>17</v>
      </c>
      <c r="J255" s="67" t="s">
        <v>18</v>
      </c>
      <c r="K255" s="27"/>
      <c r="L255" s="28">
        <f>L256</f>
        <v>0</v>
      </c>
      <c r="M255" s="28">
        <f t="shared" ref="M255:N255" si="95">M256</f>
        <v>0</v>
      </c>
      <c r="N255" s="28">
        <f t="shared" si="95"/>
        <v>0</v>
      </c>
    </row>
    <row r="256" spans="2:15" s="8" customFormat="1" ht="75" hidden="1">
      <c r="B256" s="27" t="s">
        <v>87</v>
      </c>
      <c r="C256" s="27" t="s">
        <v>89</v>
      </c>
      <c r="D256" s="24" t="s">
        <v>452</v>
      </c>
      <c r="E256" s="27" t="s">
        <v>87</v>
      </c>
      <c r="F256" s="27" t="s">
        <v>89</v>
      </c>
      <c r="G256" s="67" t="s">
        <v>223</v>
      </c>
      <c r="H256" s="67" t="s">
        <v>31</v>
      </c>
      <c r="I256" s="67" t="s">
        <v>453</v>
      </c>
      <c r="J256" s="67" t="s">
        <v>18</v>
      </c>
      <c r="K256" s="27"/>
      <c r="L256" s="28">
        <f>L257+L260</f>
        <v>0</v>
      </c>
      <c r="M256" s="28">
        <f t="shared" ref="M256:N256" si="96">M257+M260</f>
        <v>0</v>
      </c>
      <c r="N256" s="28">
        <f t="shared" si="96"/>
        <v>0</v>
      </c>
    </row>
    <row r="257" spans="2:14" s="8" customFormat="1" ht="37.5" hidden="1">
      <c r="B257" s="27" t="s">
        <v>87</v>
      </c>
      <c r="C257" s="27" t="s">
        <v>89</v>
      </c>
      <c r="D257" s="24" t="s">
        <v>454</v>
      </c>
      <c r="E257" s="27" t="s">
        <v>87</v>
      </c>
      <c r="F257" s="27" t="s">
        <v>89</v>
      </c>
      <c r="G257" s="67" t="s">
        <v>223</v>
      </c>
      <c r="H257" s="67" t="s">
        <v>31</v>
      </c>
      <c r="I257" s="67" t="s">
        <v>453</v>
      </c>
      <c r="J257" s="67" t="s">
        <v>455</v>
      </c>
      <c r="K257" s="27"/>
      <c r="L257" s="28">
        <f>L258</f>
        <v>0</v>
      </c>
      <c r="M257" s="28">
        <f t="shared" ref="M257:N258" si="97">M258</f>
        <v>0</v>
      </c>
      <c r="N257" s="28">
        <f t="shared" si="97"/>
        <v>0</v>
      </c>
    </row>
    <row r="258" spans="2:14" s="8" customFormat="1" ht="56.25" hidden="1">
      <c r="B258" s="27" t="s">
        <v>87</v>
      </c>
      <c r="C258" s="27" t="s">
        <v>89</v>
      </c>
      <c r="D258" s="24" t="s">
        <v>96</v>
      </c>
      <c r="E258" s="27" t="s">
        <v>87</v>
      </c>
      <c r="F258" s="27" t="s">
        <v>89</v>
      </c>
      <c r="G258" s="67" t="s">
        <v>223</v>
      </c>
      <c r="H258" s="67" t="s">
        <v>31</v>
      </c>
      <c r="I258" s="67" t="s">
        <v>453</v>
      </c>
      <c r="J258" s="67" t="s">
        <v>455</v>
      </c>
      <c r="K258" s="27" t="s">
        <v>34</v>
      </c>
      <c r="L258" s="28">
        <f>L259</f>
        <v>0</v>
      </c>
      <c r="M258" s="28">
        <f t="shared" si="97"/>
        <v>0</v>
      </c>
      <c r="N258" s="28">
        <f t="shared" si="97"/>
        <v>0</v>
      </c>
    </row>
    <row r="259" spans="2:14" s="8" customFormat="1" ht="56.25" hidden="1">
      <c r="B259" s="27" t="s">
        <v>87</v>
      </c>
      <c r="C259" s="27" t="s">
        <v>89</v>
      </c>
      <c r="D259" s="24" t="s">
        <v>23</v>
      </c>
      <c r="E259" s="27" t="s">
        <v>87</v>
      </c>
      <c r="F259" s="27" t="s">
        <v>89</v>
      </c>
      <c r="G259" s="67" t="s">
        <v>223</v>
      </c>
      <c r="H259" s="67" t="s">
        <v>31</v>
      </c>
      <c r="I259" s="67" t="s">
        <v>453</v>
      </c>
      <c r="J259" s="67" t="s">
        <v>455</v>
      </c>
      <c r="K259" s="27" t="s">
        <v>24</v>
      </c>
      <c r="L259" s="28"/>
      <c r="M259" s="28"/>
      <c r="N259" s="28"/>
    </row>
    <row r="260" spans="2:14" s="8" customFormat="1" ht="75" hidden="1">
      <c r="B260" s="27" t="s">
        <v>26</v>
      </c>
      <c r="C260" s="27" t="s">
        <v>72</v>
      </c>
      <c r="D260" s="24" t="s">
        <v>571</v>
      </c>
      <c r="E260" s="27" t="s">
        <v>26</v>
      </c>
      <c r="F260" s="27" t="s">
        <v>72</v>
      </c>
      <c r="G260" s="67" t="s">
        <v>223</v>
      </c>
      <c r="H260" s="67" t="s">
        <v>31</v>
      </c>
      <c r="I260" s="67" t="s">
        <v>453</v>
      </c>
      <c r="J260" s="67" t="s">
        <v>461</v>
      </c>
      <c r="K260" s="27"/>
      <c r="L260" s="28">
        <f>L261</f>
        <v>0</v>
      </c>
      <c r="M260" s="28">
        <f t="shared" ref="M260:N261" si="98">M261</f>
        <v>0</v>
      </c>
      <c r="N260" s="28">
        <f t="shared" si="98"/>
        <v>0</v>
      </c>
    </row>
    <row r="261" spans="2:14" s="8" customFormat="1" ht="56.25" hidden="1">
      <c r="B261" s="27" t="s">
        <v>26</v>
      </c>
      <c r="C261" s="27" t="s">
        <v>72</v>
      </c>
      <c r="D261" s="24" t="s">
        <v>96</v>
      </c>
      <c r="E261" s="27" t="s">
        <v>26</v>
      </c>
      <c r="F261" s="27" t="s">
        <v>72</v>
      </c>
      <c r="G261" s="67" t="s">
        <v>223</v>
      </c>
      <c r="H261" s="67" t="s">
        <v>31</v>
      </c>
      <c r="I261" s="67" t="s">
        <v>453</v>
      </c>
      <c r="J261" s="67" t="s">
        <v>461</v>
      </c>
      <c r="K261" s="27" t="s">
        <v>34</v>
      </c>
      <c r="L261" s="28">
        <f>L262</f>
        <v>0</v>
      </c>
      <c r="M261" s="28">
        <f t="shared" si="98"/>
        <v>0</v>
      </c>
      <c r="N261" s="28">
        <f t="shared" si="98"/>
        <v>0</v>
      </c>
    </row>
    <row r="262" spans="2:14" s="8" customFormat="1" ht="56.25" hidden="1">
      <c r="B262" s="27" t="s">
        <v>26</v>
      </c>
      <c r="C262" s="27" t="s">
        <v>72</v>
      </c>
      <c r="D262" s="24" t="s">
        <v>23</v>
      </c>
      <c r="E262" s="27" t="s">
        <v>26</v>
      </c>
      <c r="F262" s="27" t="s">
        <v>72</v>
      </c>
      <c r="G262" s="67" t="s">
        <v>223</v>
      </c>
      <c r="H262" s="67" t="s">
        <v>31</v>
      </c>
      <c r="I262" s="67" t="s">
        <v>453</v>
      </c>
      <c r="J262" s="67" t="s">
        <v>461</v>
      </c>
      <c r="K262" s="27" t="s">
        <v>24</v>
      </c>
      <c r="L262" s="28"/>
      <c r="M262" s="28"/>
      <c r="N262" s="28"/>
    </row>
    <row r="263" spans="2:14" s="8" customFormat="1" ht="112.5" hidden="1">
      <c r="B263" s="27" t="s">
        <v>87</v>
      </c>
      <c r="C263" s="27" t="s">
        <v>89</v>
      </c>
      <c r="D263" s="24" t="s">
        <v>456</v>
      </c>
      <c r="E263" s="27" t="s">
        <v>87</v>
      </c>
      <c r="F263" s="27" t="s">
        <v>89</v>
      </c>
      <c r="G263" s="27" t="s">
        <v>223</v>
      </c>
      <c r="H263" s="27" t="s">
        <v>16</v>
      </c>
      <c r="I263" s="27" t="s">
        <v>72</v>
      </c>
      <c r="J263" s="27" t="s">
        <v>18</v>
      </c>
      <c r="K263" s="27"/>
      <c r="L263" s="28">
        <f>L264</f>
        <v>0</v>
      </c>
      <c r="M263" s="28">
        <f t="shared" ref="M263:N265" si="99">M264</f>
        <v>0</v>
      </c>
      <c r="N263" s="28">
        <f t="shared" si="99"/>
        <v>0</v>
      </c>
    </row>
    <row r="264" spans="2:14" s="8" customFormat="1" hidden="1">
      <c r="B264" s="27" t="s">
        <v>87</v>
      </c>
      <c r="C264" s="27" t="s">
        <v>89</v>
      </c>
      <c r="D264" s="24" t="s">
        <v>165</v>
      </c>
      <c r="E264" s="27" t="s">
        <v>87</v>
      </c>
      <c r="F264" s="27" t="s">
        <v>89</v>
      </c>
      <c r="G264" s="27" t="s">
        <v>223</v>
      </c>
      <c r="H264" s="27" t="s">
        <v>16</v>
      </c>
      <c r="I264" s="27" t="s">
        <v>72</v>
      </c>
      <c r="J264" s="27" t="s">
        <v>166</v>
      </c>
      <c r="K264" s="27"/>
      <c r="L264" s="28">
        <f>L265</f>
        <v>0</v>
      </c>
      <c r="M264" s="28">
        <f t="shared" si="99"/>
        <v>0</v>
      </c>
      <c r="N264" s="28">
        <f t="shared" si="99"/>
        <v>0</v>
      </c>
    </row>
    <row r="265" spans="2:14" s="8" customFormat="1" ht="56.25" hidden="1">
      <c r="B265" s="27" t="s">
        <v>87</v>
      </c>
      <c r="C265" s="27" t="s">
        <v>89</v>
      </c>
      <c r="D265" s="24" t="s">
        <v>96</v>
      </c>
      <c r="E265" s="27" t="s">
        <v>87</v>
      </c>
      <c r="F265" s="27" t="s">
        <v>89</v>
      </c>
      <c r="G265" s="27" t="s">
        <v>223</v>
      </c>
      <c r="H265" s="27" t="s">
        <v>16</v>
      </c>
      <c r="I265" s="27" t="s">
        <v>72</v>
      </c>
      <c r="J265" s="27" t="s">
        <v>166</v>
      </c>
      <c r="K265" s="27" t="s">
        <v>34</v>
      </c>
      <c r="L265" s="28">
        <f>L266</f>
        <v>0</v>
      </c>
      <c r="M265" s="28">
        <f t="shared" si="99"/>
        <v>0</v>
      </c>
      <c r="N265" s="28">
        <f t="shared" si="99"/>
        <v>0</v>
      </c>
    </row>
    <row r="266" spans="2:14" s="8" customFormat="1" ht="56.25" hidden="1">
      <c r="B266" s="27" t="s">
        <v>87</v>
      </c>
      <c r="C266" s="27" t="s">
        <v>89</v>
      </c>
      <c r="D266" s="24" t="s">
        <v>23</v>
      </c>
      <c r="E266" s="27" t="s">
        <v>87</v>
      </c>
      <c r="F266" s="27" t="s">
        <v>89</v>
      </c>
      <c r="G266" s="27" t="s">
        <v>223</v>
      </c>
      <c r="H266" s="27" t="s">
        <v>16</v>
      </c>
      <c r="I266" s="27" t="s">
        <v>72</v>
      </c>
      <c r="J266" s="27" t="s">
        <v>166</v>
      </c>
      <c r="K266" s="27" t="s">
        <v>24</v>
      </c>
      <c r="L266" s="28">
        <f>0+107.4+118-225.4</f>
        <v>0</v>
      </c>
      <c r="M266" s="28">
        <f t="shared" ref="M266:N266" si="100">0+107.4+118-225.4</f>
        <v>0</v>
      </c>
      <c r="N266" s="28">
        <f t="shared" si="100"/>
        <v>0</v>
      </c>
    </row>
    <row r="267" spans="2:14" s="8" customFormat="1" ht="56.25" hidden="1">
      <c r="B267" s="27" t="s">
        <v>87</v>
      </c>
      <c r="C267" s="27" t="s">
        <v>89</v>
      </c>
      <c r="D267" s="24" t="s">
        <v>457</v>
      </c>
      <c r="E267" s="27" t="s">
        <v>87</v>
      </c>
      <c r="F267" s="27" t="s">
        <v>89</v>
      </c>
      <c r="G267" s="27" t="s">
        <v>223</v>
      </c>
      <c r="H267" s="27" t="s">
        <v>16</v>
      </c>
      <c r="I267" s="27" t="s">
        <v>87</v>
      </c>
      <c r="J267" s="27" t="s">
        <v>18</v>
      </c>
      <c r="K267" s="27"/>
      <c r="L267" s="28">
        <f>L268</f>
        <v>0</v>
      </c>
      <c r="M267" s="28">
        <f t="shared" ref="M267:N269" si="101">M268</f>
        <v>0</v>
      </c>
      <c r="N267" s="28">
        <f t="shared" si="101"/>
        <v>0</v>
      </c>
    </row>
    <row r="268" spans="2:14" s="8" customFormat="1" hidden="1">
      <c r="B268" s="27" t="s">
        <v>87</v>
      </c>
      <c r="C268" s="27" t="s">
        <v>89</v>
      </c>
      <c r="D268" s="24" t="s">
        <v>165</v>
      </c>
      <c r="E268" s="27" t="s">
        <v>87</v>
      </c>
      <c r="F268" s="27" t="s">
        <v>89</v>
      </c>
      <c r="G268" s="27" t="s">
        <v>223</v>
      </c>
      <c r="H268" s="27" t="s">
        <v>16</v>
      </c>
      <c r="I268" s="27" t="s">
        <v>87</v>
      </c>
      <c r="J268" s="27" t="s">
        <v>166</v>
      </c>
      <c r="K268" s="27"/>
      <c r="L268" s="28">
        <f>L269</f>
        <v>0</v>
      </c>
      <c r="M268" s="28">
        <f t="shared" si="101"/>
        <v>0</v>
      </c>
      <c r="N268" s="28">
        <f t="shared" si="101"/>
        <v>0</v>
      </c>
    </row>
    <row r="269" spans="2:14" s="8" customFormat="1" ht="56.25" hidden="1">
      <c r="B269" s="27" t="s">
        <v>87</v>
      </c>
      <c r="C269" s="27" t="s">
        <v>89</v>
      </c>
      <c r="D269" s="24" t="s">
        <v>96</v>
      </c>
      <c r="E269" s="27" t="s">
        <v>87</v>
      </c>
      <c r="F269" s="27" t="s">
        <v>89</v>
      </c>
      <c r="G269" s="27" t="s">
        <v>223</v>
      </c>
      <c r="H269" s="27" t="s">
        <v>16</v>
      </c>
      <c r="I269" s="27" t="s">
        <v>87</v>
      </c>
      <c r="J269" s="27" t="s">
        <v>166</v>
      </c>
      <c r="K269" s="27" t="s">
        <v>34</v>
      </c>
      <c r="L269" s="28">
        <f>L270</f>
        <v>0</v>
      </c>
      <c r="M269" s="28">
        <f t="shared" si="101"/>
        <v>0</v>
      </c>
      <c r="N269" s="28">
        <f t="shared" si="101"/>
        <v>0</v>
      </c>
    </row>
    <row r="270" spans="2:14" s="8" customFormat="1" ht="56.25" hidden="1">
      <c r="B270" s="27" t="s">
        <v>87</v>
      </c>
      <c r="C270" s="27" t="s">
        <v>89</v>
      </c>
      <c r="D270" s="24" t="s">
        <v>23</v>
      </c>
      <c r="E270" s="27" t="s">
        <v>87</v>
      </c>
      <c r="F270" s="27" t="s">
        <v>89</v>
      </c>
      <c r="G270" s="27" t="s">
        <v>223</v>
      </c>
      <c r="H270" s="27" t="s">
        <v>16</v>
      </c>
      <c r="I270" s="27" t="s">
        <v>87</v>
      </c>
      <c r="J270" s="27" t="s">
        <v>166</v>
      </c>
      <c r="K270" s="27" t="s">
        <v>24</v>
      </c>
      <c r="L270" s="28">
        <f>0+50-50</f>
        <v>0</v>
      </c>
      <c r="M270" s="28">
        <f t="shared" ref="M270:N270" si="102">0+50-50</f>
        <v>0</v>
      </c>
      <c r="N270" s="28">
        <f t="shared" si="102"/>
        <v>0</v>
      </c>
    </row>
    <row r="271" spans="2:14" s="8" customFormat="1" ht="75" hidden="1">
      <c r="B271" s="27" t="s">
        <v>87</v>
      </c>
      <c r="C271" s="27" t="s">
        <v>89</v>
      </c>
      <c r="D271" s="24" t="s">
        <v>452</v>
      </c>
      <c r="E271" s="27" t="s">
        <v>87</v>
      </c>
      <c r="F271" s="27" t="s">
        <v>89</v>
      </c>
      <c r="G271" s="27" t="s">
        <v>223</v>
      </c>
      <c r="H271" s="27" t="s">
        <v>16</v>
      </c>
      <c r="I271" s="67" t="s">
        <v>453</v>
      </c>
      <c r="J271" s="27" t="s">
        <v>18</v>
      </c>
      <c r="K271" s="27"/>
      <c r="L271" s="28">
        <f>L272+L275</f>
        <v>0</v>
      </c>
      <c r="M271" s="28">
        <f t="shared" ref="M271:N271" si="103">M272+M275</f>
        <v>0</v>
      </c>
      <c r="N271" s="28">
        <f t="shared" si="103"/>
        <v>0</v>
      </c>
    </row>
    <row r="272" spans="2:14" s="8" customFormat="1" ht="112.5" hidden="1">
      <c r="B272" s="27" t="s">
        <v>87</v>
      </c>
      <c r="C272" s="27" t="s">
        <v>89</v>
      </c>
      <c r="D272" s="24" t="s">
        <v>458</v>
      </c>
      <c r="E272" s="27" t="s">
        <v>87</v>
      </c>
      <c r="F272" s="27" t="s">
        <v>89</v>
      </c>
      <c r="G272" s="67" t="s">
        <v>223</v>
      </c>
      <c r="H272" s="67" t="s">
        <v>16</v>
      </c>
      <c r="I272" s="67" t="s">
        <v>453</v>
      </c>
      <c r="J272" s="67" t="s">
        <v>459</v>
      </c>
      <c r="K272" s="27"/>
      <c r="L272" s="28">
        <f>L273</f>
        <v>0</v>
      </c>
      <c r="M272" s="28">
        <f t="shared" ref="M272:N273" si="104">M273</f>
        <v>0</v>
      </c>
      <c r="N272" s="28">
        <f t="shared" si="104"/>
        <v>0</v>
      </c>
    </row>
    <row r="273" spans="2:14" s="8" customFormat="1" ht="56.25" hidden="1">
      <c r="B273" s="27" t="s">
        <v>87</v>
      </c>
      <c r="C273" s="27" t="s">
        <v>89</v>
      </c>
      <c r="D273" s="24" t="s">
        <v>96</v>
      </c>
      <c r="E273" s="27" t="s">
        <v>87</v>
      </c>
      <c r="F273" s="27" t="s">
        <v>89</v>
      </c>
      <c r="G273" s="67" t="s">
        <v>223</v>
      </c>
      <c r="H273" s="67" t="s">
        <v>16</v>
      </c>
      <c r="I273" s="67" t="s">
        <v>453</v>
      </c>
      <c r="J273" s="67" t="s">
        <v>459</v>
      </c>
      <c r="K273" s="27" t="s">
        <v>34</v>
      </c>
      <c r="L273" s="28">
        <f>L274</f>
        <v>0</v>
      </c>
      <c r="M273" s="28">
        <f t="shared" si="104"/>
        <v>0</v>
      </c>
      <c r="N273" s="28">
        <f t="shared" si="104"/>
        <v>0</v>
      </c>
    </row>
    <row r="274" spans="2:14" s="8" customFormat="1" ht="56.25" hidden="1">
      <c r="B274" s="27" t="s">
        <v>87</v>
      </c>
      <c r="C274" s="27" t="s">
        <v>89</v>
      </c>
      <c r="D274" s="24" t="s">
        <v>23</v>
      </c>
      <c r="E274" s="27" t="s">
        <v>87</v>
      </c>
      <c r="F274" s="27" t="s">
        <v>89</v>
      </c>
      <c r="G274" s="67" t="s">
        <v>223</v>
      </c>
      <c r="H274" s="67" t="s">
        <v>16</v>
      </c>
      <c r="I274" s="67" t="s">
        <v>453</v>
      </c>
      <c r="J274" s="67" t="s">
        <v>459</v>
      </c>
      <c r="K274" s="27" t="s">
        <v>24</v>
      </c>
      <c r="L274" s="28">
        <f>(0+107.4+118)+(0+50)-275.4</f>
        <v>0</v>
      </c>
      <c r="M274" s="28">
        <f t="shared" ref="M274:N274" si="105">(0+107.4+118)+(0+50)-275.4</f>
        <v>0</v>
      </c>
      <c r="N274" s="28">
        <f t="shared" si="105"/>
        <v>0</v>
      </c>
    </row>
    <row r="275" spans="2:14" s="8" customFormat="1" ht="75" hidden="1">
      <c r="B275" s="27" t="s">
        <v>87</v>
      </c>
      <c r="C275" s="27" t="s">
        <v>89</v>
      </c>
      <c r="D275" s="24" t="s">
        <v>460</v>
      </c>
      <c r="E275" s="27" t="s">
        <v>87</v>
      </c>
      <c r="F275" s="27" t="s">
        <v>89</v>
      </c>
      <c r="G275" s="67" t="s">
        <v>223</v>
      </c>
      <c r="H275" s="67" t="s">
        <v>16</v>
      </c>
      <c r="I275" s="67" t="s">
        <v>453</v>
      </c>
      <c r="J275" s="67" t="s">
        <v>461</v>
      </c>
      <c r="K275" s="27"/>
      <c r="L275" s="28">
        <f>L276</f>
        <v>0</v>
      </c>
      <c r="M275" s="28">
        <f t="shared" ref="M275:N276" si="106">M276</f>
        <v>0</v>
      </c>
      <c r="N275" s="28">
        <f t="shared" si="106"/>
        <v>0</v>
      </c>
    </row>
    <row r="276" spans="2:14" s="8" customFormat="1" ht="56.25" hidden="1">
      <c r="B276" s="27" t="s">
        <v>87</v>
      </c>
      <c r="C276" s="27" t="s">
        <v>89</v>
      </c>
      <c r="D276" s="24" t="s">
        <v>96</v>
      </c>
      <c r="E276" s="27" t="s">
        <v>87</v>
      </c>
      <c r="F276" s="27" t="s">
        <v>89</v>
      </c>
      <c r="G276" s="67" t="s">
        <v>223</v>
      </c>
      <c r="H276" s="67" t="s">
        <v>16</v>
      </c>
      <c r="I276" s="67" t="s">
        <v>453</v>
      </c>
      <c r="J276" s="67" t="s">
        <v>461</v>
      </c>
      <c r="K276" s="27" t="s">
        <v>34</v>
      </c>
      <c r="L276" s="28">
        <f>L277</f>
        <v>0</v>
      </c>
      <c r="M276" s="28">
        <f t="shared" si="106"/>
        <v>0</v>
      </c>
      <c r="N276" s="28">
        <f t="shared" si="106"/>
        <v>0</v>
      </c>
    </row>
    <row r="277" spans="2:14" s="8" customFormat="1" ht="56.25" hidden="1">
      <c r="B277" s="27" t="s">
        <v>87</v>
      </c>
      <c r="C277" s="27" t="s">
        <v>89</v>
      </c>
      <c r="D277" s="24" t="s">
        <v>23</v>
      </c>
      <c r="E277" s="27" t="s">
        <v>87</v>
      </c>
      <c r="F277" s="27" t="s">
        <v>89</v>
      </c>
      <c r="G277" s="67" t="s">
        <v>223</v>
      </c>
      <c r="H277" s="67" t="s">
        <v>16</v>
      </c>
      <c r="I277" s="67" t="s">
        <v>453</v>
      </c>
      <c r="J277" s="67" t="s">
        <v>461</v>
      </c>
      <c r="K277" s="27" t="s">
        <v>24</v>
      </c>
      <c r="L277" s="28"/>
      <c r="M277" s="28"/>
      <c r="N277" s="28"/>
    </row>
    <row r="278" spans="2:14" s="8" customFormat="1" ht="37.5">
      <c r="B278" s="70" t="s">
        <v>87</v>
      </c>
      <c r="C278" s="70" t="s">
        <v>110</v>
      </c>
      <c r="D278" s="64" t="s">
        <v>240</v>
      </c>
      <c r="E278" s="70" t="s">
        <v>87</v>
      </c>
      <c r="F278" s="70" t="s">
        <v>110</v>
      </c>
      <c r="G278" s="70"/>
      <c r="H278" s="70"/>
      <c r="I278" s="70"/>
      <c r="J278" s="70"/>
      <c r="K278" s="70"/>
      <c r="L278" s="30">
        <f>L279+L301</f>
        <v>150</v>
      </c>
      <c r="M278" s="30">
        <f t="shared" ref="M278:N278" si="107">M279+M301</f>
        <v>100</v>
      </c>
      <c r="N278" s="30">
        <f t="shared" si="107"/>
        <v>50</v>
      </c>
    </row>
    <row r="279" spans="2:14" s="8" customFormat="1" ht="93.75" hidden="1">
      <c r="B279" s="70" t="s">
        <v>87</v>
      </c>
      <c r="C279" s="70" t="s">
        <v>110</v>
      </c>
      <c r="D279" s="24" t="s">
        <v>39</v>
      </c>
      <c r="E279" s="70" t="s">
        <v>87</v>
      </c>
      <c r="F279" s="70" t="s">
        <v>110</v>
      </c>
      <c r="G279" s="67" t="s">
        <v>40</v>
      </c>
      <c r="H279" s="67" t="s">
        <v>16</v>
      </c>
      <c r="I279" s="67" t="s">
        <v>17</v>
      </c>
      <c r="J279" s="67" t="s">
        <v>18</v>
      </c>
      <c r="K279" s="70"/>
      <c r="L279" s="30">
        <f>L280</f>
        <v>0</v>
      </c>
      <c r="M279" s="30">
        <f t="shared" ref="M279:N279" si="108">M280</f>
        <v>0</v>
      </c>
      <c r="N279" s="30">
        <f t="shared" si="108"/>
        <v>0</v>
      </c>
    </row>
    <row r="280" spans="2:14" s="8" customFormat="1" ht="93.75" hidden="1">
      <c r="B280" s="70" t="s">
        <v>87</v>
      </c>
      <c r="C280" s="70" t="s">
        <v>110</v>
      </c>
      <c r="D280" s="24" t="s">
        <v>212</v>
      </c>
      <c r="E280" s="70" t="s">
        <v>87</v>
      </c>
      <c r="F280" s="70" t="s">
        <v>110</v>
      </c>
      <c r="G280" s="67" t="s">
        <v>40</v>
      </c>
      <c r="H280" s="67" t="s">
        <v>31</v>
      </c>
      <c r="I280" s="67" t="s">
        <v>17</v>
      </c>
      <c r="J280" s="67" t="s">
        <v>18</v>
      </c>
      <c r="K280" s="70"/>
      <c r="L280" s="30">
        <f>L281+L285+L289+L293+L297</f>
        <v>0</v>
      </c>
      <c r="M280" s="30">
        <f t="shared" ref="M280:N280" si="109">M281+M285+M289+M293+M297</f>
        <v>0</v>
      </c>
      <c r="N280" s="30">
        <f t="shared" si="109"/>
        <v>0</v>
      </c>
    </row>
    <row r="281" spans="2:14" s="8" customFormat="1" ht="56.25" hidden="1">
      <c r="B281" s="70" t="s">
        <v>87</v>
      </c>
      <c r="C281" s="70" t="s">
        <v>110</v>
      </c>
      <c r="D281" s="24" t="s">
        <v>462</v>
      </c>
      <c r="E281" s="70" t="s">
        <v>87</v>
      </c>
      <c r="F281" s="70" t="s">
        <v>110</v>
      </c>
      <c r="G281" s="67" t="s">
        <v>40</v>
      </c>
      <c r="H281" s="67" t="s">
        <v>31</v>
      </c>
      <c r="I281" s="67" t="s">
        <v>194</v>
      </c>
      <c r="J281" s="67" t="s">
        <v>18</v>
      </c>
      <c r="K281" s="27"/>
      <c r="L281" s="28">
        <f>L282</f>
        <v>0</v>
      </c>
      <c r="M281" s="28">
        <f t="shared" ref="M281:N283" si="110">M282</f>
        <v>0</v>
      </c>
      <c r="N281" s="28">
        <f t="shared" si="110"/>
        <v>0</v>
      </c>
    </row>
    <row r="282" spans="2:14" s="8" customFormat="1" ht="56.25" hidden="1">
      <c r="B282" s="70" t="s">
        <v>87</v>
      </c>
      <c r="C282" s="70" t="s">
        <v>110</v>
      </c>
      <c r="D282" s="24" t="s">
        <v>463</v>
      </c>
      <c r="E282" s="70" t="s">
        <v>87</v>
      </c>
      <c r="F282" s="70" t="s">
        <v>110</v>
      </c>
      <c r="G282" s="67" t="s">
        <v>40</v>
      </c>
      <c r="H282" s="67" t="s">
        <v>31</v>
      </c>
      <c r="I282" s="67" t="s">
        <v>194</v>
      </c>
      <c r="J282" s="67" t="s">
        <v>464</v>
      </c>
      <c r="K282" s="27"/>
      <c r="L282" s="28">
        <f>L283</f>
        <v>0</v>
      </c>
      <c r="M282" s="28">
        <f t="shared" si="110"/>
        <v>0</v>
      </c>
      <c r="N282" s="28">
        <f t="shared" si="110"/>
        <v>0</v>
      </c>
    </row>
    <row r="283" spans="2:14" s="8" customFormat="1" ht="56.25" hidden="1">
      <c r="B283" s="70" t="s">
        <v>87</v>
      </c>
      <c r="C283" s="70" t="s">
        <v>110</v>
      </c>
      <c r="D283" s="24" t="s">
        <v>96</v>
      </c>
      <c r="E283" s="70" t="s">
        <v>87</v>
      </c>
      <c r="F283" s="70" t="s">
        <v>110</v>
      </c>
      <c r="G283" s="67" t="s">
        <v>40</v>
      </c>
      <c r="H283" s="67" t="s">
        <v>31</v>
      </c>
      <c r="I283" s="67" t="s">
        <v>194</v>
      </c>
      <c r="J283" s="67" t="s">
        <v>464</v>
      </c>
      <c r="K283" s="27" t="s">
        <v>34</v>
      </c>
      <c r="L283" s="28">
        <f>L284</f>
        <v>0</v>
      </c>
      <c r="M283" s="28">
        <f t="shared" si="110"/>
        <v>0</v>
      </c>
      <c r="N283" s="28">
        <f t="shared" si="110"/>
        <v>0</v>
      </c>
    </row>
    <row r="284" spans="2:14" s="8" customFormat="1" ht="56.25" hidden="1">
      <c r="B284" s="70" t="s">
        <v>87</v>
      </c>
      <c r="C284" s="70" t="s">
        <v>110</v>
      </c>
      <c r="D284" s="24" t="s">
        <v>23</v>
      </c>
      <c r="E284" s="70" t="s">
        <v>87</v>
      </c>
      <c r="F284" s="70" t="s">
        <v>110</v>
      </c>
      <c r="G284" s="67" t="s">
        <v>40</v>
      </c>
      <c r="H284" s="67" t="s">
        <v>31</v>
      </c>
      <c r="I284" s="67" t="s">
        <v>194</v>
      </c>
      <c r="J284" s="67" t="s">
        <v>464</v>
      </c>
      <c r="K284" s="27" t="s">
        <v>24</v>
      </c>
      <c r="L284" s="28"/>
      <c r="M284" s="28"/>
      <c r="N284" s="28"/>
    </row>
    <row r="285" spans="2:14" s="8" customFormat="1" ht="56.25" hidden="1">
      <c r="B285" s="70" t="s">
        <v>87</v>
      </c>
      <c r="C285" s="70" t="s">
        <v>110</v>
      </c>
      <c r="D285" s="24" t="s">
        <v>465</v>
      </c>
      <c r="E285" s="70" t="s">
        <v>87</v>
      </c>
      <c r="F285" s="70" t="s">
        <v>110</v>
      </c>
      <c r="G285" s="67" t="s">
        <v>40</v>
      </c>
      <c r="H285" s="67" t="s">
        <v>31</v>
      </c>
      <c r="I285" s="67" t="s">
        <v>247</v>
      </c>
      <c r="J285" s="67" t="s">
        <v>18</v>
      </c>
      <c r="K285" s="27"/>
      <c r="L285" s="28">
        <f>L286</f>
        <v>0</v>
      </c>
      <c r="M285" s="28">
        <f t="shared" ref="M285:N287" si="111">M286</f>
        <v>0</v>
      </c>
      <c r="N285" s="28">
        <f t="shared" si="111"/>
        <v>0</v>
      </c>
    </row>
    <row r="286" spans="2:14" s="8" customFormat="1" ht="37.5" hidden="1">
      <c r="B286" s="70" t="s">
        <v>87</v>
      </c>
      <c r="C286" s="70" t="s">
        <v>110</v>
      </c>
      <c r="D286" s="24" t="s">
        <v>466</v>
      </c>
      <c r="E286" s="70" t="s">
        <v>87</v>
      </c>
      <c r="F286" s="70" t="s">
        <v>110</v>
      </c>
      <c r="G286" s="67" t="s">
        <v>40</v>
      </c>
      <c r="H286" s="67" t="s">
        <v>31</v>
      </c>
      <c r="I286" s="67" t="s">
        <v>247</v>
      </c>
      <c r="J286" s="67" t="s">
        <v>467</v>
      </c>
      <c r="K286" s="27"/>
      <c r="L286" s="28">
        <f>L287</f>
        <v>0</v>
      </c>
      <c r="M286" s="28">
        <f t="shared" si="111"/>
        <v>0</v>
      </c>
      <c r="N286" s="28">
        <f t="shared" si="111"/>
        <v>0</v>
      </c>
    </row>
    <row r="287" spans="2:14" s="8" customFormat="1" ht="56.25" hidden="1">
      <c r="B287" s="70" t="s">
        <v>87</v>
      </c>
      <c r="C287" s="70" t="s">
        <v>110</v>
      </c>
      <c r="D287" s="24" t="s">
        <v>96</v>
      </c>
      <c r="E287" s="70" t="s">
        <v>87</v>
      </c>
      <c r="F287" s="70" t="s">
        <v>110</v>
      </c>
      <c r="G287" s="67" t="s">
        <v>40</v>
      </c>
      <c r="H287" s="67" t="s">
        <v>31</v>
      </c>
      <c r="I287" s="67" t="s">
        <v>247</v>
      </c>
      <c r="J287" s="67" t="s">
        <v>467</v>
      </c>
      <c r="K287" s="27" t="s">
        <v>34</v>
      </c>
      <c r="L287" s="28">
        <f>L288</f>
        <v>0</v>
      </c>
      <c r="M287" s="28">
        <f t="shared" si="111"/>
        <v>0</v>
      </c>
      <c r="N287" s="28">
        <f t="shared" si="111"/>
        <v>0</v>
      </c>
    </row>
    <row r="288" spans="2:14" s="8" customFormat="1" ht="56.25" hidden="1">
      <c r="B288" s="70" t="s">
        <v>87</v>
      </c>
      <c r="C288" s="70" t="s">
        <v>110</v>
      </c>
      <c r="D288" s="24" t="s">
        <v>23</v>
      </c>
      <c r="E288" s="70" t="s">
        <v>87</v>
      </c>
      <c r="F288" s="70" t="s">
        <v>110</v>
      </c>
      <c r="G288" s="67" t="s">
        <v>40</v>
      </c>
      <c r="H288" s="67" t="s">
        <v>31</v>
      </c>
      <c r="I288" s="67" t="s">
        <v>247</v>
      </c>
      <c r="J288" s="67" t="s">
        <v>467</v>
      </c>
      <c r="K288" s="27" t="s">
        <v>24</v>
      </c>
      <c r="L288" s="28"/>
      <c r="M288" s="28"/>
      <c r="N288" s="28"/>
    </row>
    <row r="289" spans="2:14" s="8" customFormat="1" ht="112.5" hidden="1">
      <c r="B289" s="70" t="s">
        <v>87</v>
      </c>
      <c r="C289" s="70" t="s">
        <v>110</v>
      </c>
      <c r="D289" s="24" t="s">
        <v>372</v>
      </c>
      <c r="E289" s="70" t="s">
        <v>87</v>
      </c>
      <c r="F289" s="70" t="s">
        <v>110</v>
      </c>
      <c r="G289" s="67" t="s">
        <v>40</v>
      </c>
      <c r="H289" s="67" t="s">
        <v>31</v>
      </c>
      <c r="I289" s="67" t="s">
        <v>373</v>
      </c>
      <c r="J289" s="67" t="s">
        <v>18</v>
      </c>
      <c r="K289" s="70"/>
      <c r="L289" s="30">
        <f>L290</f>
        <v>0</v>
      </c>
      <c r="M289" s="30">
        <f t="shared" ref="M289:N291" si="112">M290</f>
        <v>0</v>
      </c>
      <c r="N289" s="30">
        <f t="shared" si="112"/>
        <v>0</v>
      </c>
    </row>
    <row r="290" spans="2:14" s="8" customFormat="1" ht="93.75" hidden="1">
      <c r="B290" s="70" t="s">
        <v>87</v>
      </c>
      <c r="C290" s="70" t="s">
        <v>110</v>
      </c>
      <c r="D290" s="24" t="s">
        <v>374</v>
      </c>
      <c r="E290" s="70" t="s">
        <v>87</v>
      </c>
      <c r="F290" s="70" t="s">
        <v>110</v>
      </c>
      <c r="G290" s="67" t="s">
        <v>40</v>
      </c>
      <c r="H290" s="67" t="s">
        <v>31</v>
      </c>
      <c r="I290" s="67" t="s">
        <v>373</v>
      </c>
      <c r="J290" s="67" t="s">
        <v>375</v>
      </c>
      <c r="K290" s="70"/>
      <c r="L290" s="30">
        <f>L291</f>
        <v>0</v>
      </c>
      <c r="M290" s="30">
        <f t="shared" si="112"/>
        <v>0</v>
      </c>
      <c r="N290" s="30">
        <f t="shared" si="112"/>
        <v>0</v>
      </c>
    </row>
    <row r="291" spans="2:14" s="8" customFormat="1" ht="56.25" hidden="1">
      <c r="B291" s="70" t="s">
        <v>87</v>
      </c>
      <c r="C291" s="70" t="s">
        <v>110</v>
      </c>
      <c r="D291" s="64" t="s">
        <v>125</v>
      </c>
      <c r="E291" s="70" t="s">
        <v>87</v>
      </c>
      <c r="F291" s="70" t="s">
        <v>110</v>
      </c>
      <c r="G291" s="67" t="s">
        <v>40</v>
      </c>
      <c r="H291" s="67" t="s">
        <v>31</v>
      </c>
      <c r="I291" s="67" t="s">
        <v>373</v>
      </c>
      <c r="J291" s="67" t="s">
        <v>375</v>
      </c>
      <c r="K291" s="70" t="s">
        <v>34</v>
      </c>
      <c r="L291" s="30">
        <f>L292</f>
        <v>0</v>
      </c>
      <c r="M291" s="30">
        <f t="shared" si="112"/>
        <v>0</v>
      </c>
      <c r="N291" s="30">
        <f t="shared" si="112"/>
        <v>0</v>
      </c>
    </row>
    <row r="292" spans="2:14" s="8" customFormat="1" ht="56.25" hidden="1">
      <c r="B292" s="70" t="s">
        <v>87</v>
      </c>
      <c r="C292" s="70" t="s">
        <v>110</v>
      </c>
      <c r="D292" s="64" t="s">
        <v>23</v>
      </c>
      <c r="E292" s="70" t="s">
        <v>87</v>
      </c>
      <c r="F292" s="70" t="s">
        <v>110</v>
      </c>
      <c r="G292" s="67" t="s">
        <v>40</v>
      </c>
      <c r="H292" s="67" t="s">
        <v>31</v>
      </c>
      <c r="I292" s="67" t="s">
        <v>373</v>
      </c>
      <c r="J292" s="67" t="s">
        <v>375</v>
      </c>
      <c r="K292" s="70" t="s">
        <v>24</v>
      </c>
      <c r="L292" s="30"/>
      <c r="M292" s="30"/>
      <c r="N292" s="30"/>
    </row>
    <row r="293" spans="2:14" s="8" customFormat="1" ht="75" hidden="1">
      <c r="B293" s="70" t="s">
        <v>87</v>
      </c>
      <c r="C293" s="70" t="s">
        <v>110</v>
      </c>
      <c r="D293" s="24" t="s">
        <v>376</v>
      </c>
      <c r="E293" s="70" t="s">
        <v>87</v>
      </c>
      <c r="F293" s="70" t="s">
        <v>110</v>
      </c>
      <c r="G293" s="67" t="s">
        <v>40</v>
      </c>
      <c r="H293" s="67" t="s">
        <v>31</v>
      </c>
      <c r="I293" s="67" t="s">
        <v>377</v>
      </c>
      <c r="J293" s="67" t="s">
        <v>18</v>
      </c>
      <c r="K293" s="70"/>
      <c r="L293" s="30">
        <f>L294</f>
        <v>0</v>
      </c>
      <c r="M293" s="30">
        <f t="shared" ref="M293:N295" si="113">M294</f>
        <v>0</v>
      </c>
      <c r="N293" s="30">
        <f t="shared" si="113"/>
        <v>0</v>
      </c>
    </row>
    <row r="294" spans="2:14" s="8" customFormat="1" ht="56.25" hidden="1">
      <c r="B294" s="70" t="s">
        <v>87</v>
      </c>
      <c r="C294" s="70" t="s">
        <v>110</v>
      </c>
      <c r="D294" s="24" t="s">
        <v>378</v>
      </c>
      <c r="E294" s="70" t="s">
        <v>87</v>
      </c>
      <c r="F294" s="70" t="s">
        <v>110</v>
      </c>
      <c r="G294" s="67" t="s">
        <v>40</v>
      </c>
      <c r="H294" s="67" t="s">
        <v>31</v>
      </c>
      <c r="I294" s="67" t="s">
        <v>377</v>
      </c>
      <c r="J294" s="67" t="s">
        <v>379</v>
      </c>
      <c r="K294" s="70"/>
      <c r="L294" s="30">
        <f>L295</f>
        <v>0</v>
      </c>
      <c r="M294" s="30">
        <f t="shared" si="113"/>
        <v>0</v>
      </c>
      <c r="N294" s="30">
        <f t="shared" si="113"/>
        <v>0</v>
      </c>
    </row>
    <row r="295" spans="2:14" s="8" customFormat="1" ht="56.25" hidden="1">
      <c r="B295" s="70" t="s">
        <v>87</v>
      </c>
      <c r="C295" s="70" t="s">
        <v>110</v>
      </c>
      <c r="D295" s="64" t="s">
        <v>125</v>
      </c>
      <c r="E295" s="70" t="s">
        <v>87</v>
      </c>
      <c r="F295" s="70" t="s">
        <v>110</v>
      </c>
      <c r="G295" s="67" t="s">
        <v>40</v>
      </c>
      <c r="H295" s="67" t="s">
        <v>31</v>
      </c>
      <c r="I295" s="67" t="s">
        <v>377</v>
      </c>
      <c r="J295" s="67" t="s">
        <v>379</v>
      </c>
      <c r="K295" s="70" t="s">
        <v>34</v>
      </c>
      <c r="L295" s="30">
        <f>L296</f>
        <v>0</v>
      </c>
      <c r="M295" s="30">
        <f t="shared" si="113"/>
        <v>0</v>
      </c>
      <c r="N295" s="30">
        <f t="shared" si="113"/>
        <v>0</v>
      </c>
    </row>
    <row r="296" spans="2:14" s="8" customFormat="1" ht="56.25" hidden="1">
      <c r="B296" s="70" t="s">
        <v>87</v>
      </c>
      <c r="C296" s="70" t="s">
        <v>110</v>
      </c>
      <c r="D296" s="64" t="s">
        <v>23</v>
      </c>
      <c r="E296" s="70" t="s">
        <v>87</v>
      </c>
      <c r="F296" s="70" t="s">
        <v>110</v>
      </c>
      <c r="G296" s="67" t="s">
        <v>40</v>
      </c>
      <c r="H296" s="67" t="s">
        <v>31</v>
      </c>
      <c r="I296" s="67" t="s">
        <v>377</v>
      </c>
      <c r="J296" s="67" t="s">
        <v>379</v>
      </c>
      <c r="K296" s="70" t="s">
        <v>24</v>
      </c>
      <c r="L296" s="30"/>
      <c r="M296" s="30"/>
      <c r="N296" s="30"/>
    </row>
    <row r="297" spans="2:14" s="8" customFormat="1" ht="75" hidden="1">
      <c r="B297" s="70" t="s">
        <v>87</v>
      </c>
      <c r="C297" s="70" t="s">
        <v>110</v>
      </c>
      <c r="D297" s="24" t="s">
        <v>380</v>
      </c>
      <c r="E297" s="70" t="s">
        <v>87</v>
      </c>
      <c r="F297" s="70" t="s">
        <v>110</v>
      </c>
      <c r="G297" s="67" t="s">
        <v>40</v>
      </c>
      <c r="H297" s="67" t="s">
        <v>31</v>
      </c>
      <c r="I297" s="67" t="s">
        <v>381</v>
      </c>
      <c r="J297" s="67" t="s">
        <v>18</v>
      </c>
      <c r="K297" s="70"/>
      <c r="L297" s="30">
        <f>L298</f>
        <v>0</v>
      </c>
      <c r="M297" s="30">
        <f t="shared" ref="M297:N299" si="114">M298</f>
        <v>0</v>
      </c>
      <c r="N297" s="30">
        <f t="shared" si="114"/>
        <v>0</v>
      </c>
    </row>
    <row r="298" spans="2:14" s="8" customFormat="1" ht="56.25" hidden="1">
      <c r="B298" s="70" t="s">
        <v>87</v>
      </c>
      <c r="C298" s="70" t="s">
        <v>110</v>
      </c>
      <c r="D298" s="24" t="s">
        <v>382</v>
      </c>
      <c r="E298" s="70" t="s">
        <v>87</v>
      </c>
      <c r="F298" s="70" t="s">
        <v>110</v>
      </c>
      <c r="G298" s="67" t="s">
        <v>40</v>
      </c>
      <c r="H298" s="67" t="s">
        <v>31</v>
      </c>
      <c r="I298" s="67" t="s">
        <v>381</v>
      </c>
      <c r="J298" s="67" t="s">
        <v>383</v>
      </c>
      <c r="K298" s="70"/>
      <c r="L298" s="30">
        <f>L299</f>
        <v>0</v>
      </c>
      <c r="M298" s="30">
        <f t="shared" si="114"/>
        <v>0</v>
      </c>
      <c r="N298" s="30">
        <f t="shared" si="114"/>
        <v>0</v>
      </c>
    </row>
    <row r="299" spans="2:14" s="8" customFormat="1" ht="56.25" hidden="1">
      <c r="B299" s="70" t="s">
        <v>87</v>
      </c>
      <c r="C299" s="70" t="s">
        <v>110</v>
      </c>
      <c r="D299" s="64" t="s">
        <v>125</v>
      </c>
      <c r="E299" s="70" t="s">
        <v>87</v>
      </c>
      <c r="F299" s="70" t="s">
        <v>110</v>
      </c>
      <c r="G299" s="67" t="s">
        <v>40</v>
      </c>
      <c r="H299" s="67" t="s">
        <v>31</v>
      </c>
      <c r="I299" s="67" t="s">
        <v>381</v>
      </c>
      <c r="J299" s="67" t="s">
        <v>383</v>
      </c>
      <c r="K299" s="70" t="s">
        <v>34</v>
      </c>
      <c r="L299" s="30">
        <f>L300</f>
        <v>0</v>
      </c>
      <c r="M299" s="30">
        <f t="shared" si="114"/>
        <v>0</v>
      </c>
      <c r="N299" s="30">
        <f t="shared" si="114"/>
        <v>0</v>
      </c>
    </row>
    <row r="300" spans="2:14" s="8" customFormat="1" ht="56.25" hidden="1">
      <c r="B300" s="70" t="s">
        <v>87</v>
      </c>
      <c r="C300" s="70" t="s">
        <v>110</v>
      </c>
      <c r="D300" s="64" t="s">
        <v>23</v>
      </c>
      <c r="E300" s="70" t="s">
        <v>87</v>
      </c>
      <c r="F300" s="70" t="s">
        <v>110</v>
      </c>
      <c r="G300" s="67" t="s">
        <v>40</v>
      </c>
      <c r="H300" s="67" t="s">
        <v>31</v>
      </c>
      <c r="I300" s="67" t="s">
        <v>381</v>
      </c>
      <c r="J300" s="67" t="s">
        <v>383</v>
      </c>
      <c r="K300" s="70" t="s">
        <v>24</v>
      </c>
      <c r="L300" s="30"/>
      <c r="M300" s="30"/>
      <c r="N300" s="30"/>
    </row>
    <row r="301" spans="2:14" s="8" customFormat="1" ht="56.25" hidden="1">
      <c r="B301" s="70" t="s">
        <v>87</v>
      </c>
      <c r="C301" s="70" t="s">
        <v>110</v>
      </c>
      <c r="D301" s="64" t="s">
        <v>180</v>
      </c>
      <c r="E301" s="70" t="s">
        <v>87</v>
      </c>
      <c r="F301" s="70" t="s">
        <v>110</v>
      </c>
      <c r="G301" s="84" t="s">
        <v>178</v>
      </c>
      <c r="H301" s="84" t="s">
        <v>16</v>
      </c>
      <c r="I301" s="84" t="s">
        <v>17</v>
      </c>
      <c r="J301" s="84" t="s">
        <v>18</v>
      </c>
      <c r="K301" s="70"/>
      <c r="L301" s="71">
        <f>L302</f>
        <v>150</v>
      </c>
      <c r="M301" s="71">
        <f t="shared" ref="M301:N303" si="115">M302</f>
        <v>100</v>
      </c>
      <c r="N301" s="71">
        <f t="shared" si="115"/>
        <v>50</v>
      </c>
    </row>
    <row r="302" spans="2:14" s="8" customFormat="1" ht="37.5" hidden="1">
      <c r="B302" s="70" t="s">
        <v>87</v>
      </c>
      <c r="C302" s="70" t="s">
        <v>110</v>
      </c>
      <c r="D302" s="64" t="s">
        <v>241</v>
      </c>
      <c r="E302" s="70" t="s">
        <v>87</v>
      </c>
      <c r="F302" s="70" t="s">
        <v>110</v>
      </c>
      <c r="G302" s="84" t="s">
        <v>178</v>
      </c>
      <c r="H302" s="84" t="s">
        <v>16</v>
      </c>
      <c r="I302" s="84" t="s">
        <v>17</v>
      </c>
      <c r="J302" s="84" t="s">
        <v>242</v>
      </c>
      <c r="K302" s="70"/>
      <c r="L302" s="71">
        <f>L303</f>
        <v>150</v>
      </c>
      <c r="M302" s="71">
        <f t="shared" si="115"/>
        <v>100</v>
      </c>
      <c r="N302" s="71">
        <f t="shared" si="115"/>
        <v>50</v>
      </c>
    </row>
    <row r="303" spans="2:14" s="8" customFormat="1" ht="56.25" hidden="1">
      <c r="B303" s="70" t="s">
        <v>87</v>
      </c>
      <c r="C303" s="70" t="s">
        <v>110</v>
      </c>
      <c r="D303" s="64" t="s">
        <v>125</v>
      </c>
      <c r="E303" s="70" t="s">
        <v>87</v>
      </c>
      <c r="F303" s="70" t="s">
        <v>110</v>
      </c>
      <c r="G303" s="84" t="s">
        <v>178</v>
      </c>
      <c r="H303" s="84" t="s">
        <v>16</v>
      </c>
      <c r="I303" s="84" t="s">
        <v>17</v>
      </c>
      <c r="J303" s="84" t="s">
        <v>242</v>
      </c>
      <c r="K303" s="70" t="s">
        <v>34</v>
      </c>
      <c r="L303" s="71">
        <f>L304</f>
        <v>150</v>
      </c>
      <c r="M303" s="71">
        <f t="shared" si="115"/>
        <v>100</v>
      </c>
      <c r="N303" s="71">
        <f t="shared" si="115"/>
        <v>50</v>
      </c>
    </row>
    <row r="304" spans="2:14" s="8" customFormat="1" ht="56.25" hidden="1">
      <c r="B304" s="70" t="s">
        <v>87</v>
      </c>
      <c r="C304" s="70" t="s">
        <v>110</v>
      </c>
      <c r="D304" s="64" t="s">
        <v>23</v>
      </c>
      <c r="E304" s="70" t="s">
        <v>87</v>
      </c>
      <c r="F304" s="70" t="s">
        <v>110</v>
      </c>
      <c r="G304" s="84" t="s">
        <v>178</v>
      </c>
      <c r="H304" s="84" t="s">
        <v>16</v>
      </c>
      <c r="I304" s="84" t="s">
        <v>17</v>
      </c>
      <c r="J304" s="84" t="s">
        <v>242</v>
      </c>
      <c r="K304" s="70" t="s">
        <v>24</v>
      </c>
      <c r="L304" s="71">
        <f>150</f>
        <v>150</v>
      </c>
      <c r="M304" s="71">
        <f>100</f>
        <v>100</v>
      </c>
      <c r="N304" s="71">
        <f>50</f>
        <v>50</v>
      </c>
    </row>
    <row r="305" spans="2:14" s="7" customFormat="1">
      <c r="B305" s="23" t="s">
        <v>26</v>
      </c>
      <c r="C305" s="23"/>
      <c r="D305" s="66" t="s">
        <v>25</v>
      </c>
      <c r="E305" s="23" t="s">
        <v>26</v>
      </c>
      <c r="F305" s="23"/>
      <c r="G305" s="52"/>
      <c r="H305" s="52"/>
      <c r="I305" s="52"/>
      <c r="J305" s="52"/>
      <c r="K305" s="23"/>
      <c r="L305" s="34">
        <f>L306+L330+L416</f>
        <v>34460</v>
      </c>
      <c r="M305" s="34">
        <f t="shared" ref="M305:N305" si="116">M306+M330+M416</f>
        <v>32140</v>
      </c>
      <c r="N305" s="34">
        <f t="shared" si="116"/>
        <v>33450</v>
      </c>
    </row>
    <row r="306" spans="2:14" s="8" customFormat="1">
      <c r="B306" s="27" t="s">
        <v>26</v>
      </c>
      <c r="C306" s="27" t="s">
        <v>11</v>
      </c>
      <c r="D306" s="67" t="s">
        <v>27</v>
      </c>
      <c r="E306" s="27" t="s">
        <v>26</v>
      </c>
      <c r="F306" s="27" t="s">
        <v>11</v>
      </c>
      <c r="G306" s="27"/>
      <c r="H306" s="27"/>
      <c r="I306" s="27"/>
      <c r="J306" s="27"/>
      <c r="K306" s="27"/>
      <c r="L306" s="30">
        <f>L307+L313+L319</f>
        <v>840</v>
      </c>
      <c r="M306" s="30">
        <f t="shared" ref="M306:N306" si="117">M307+M313+M319</f>
        <v>1790</v>
      </c>
      <c r="N306" s="30">
        <f t="shared" si="117"/>
        <v>1790</v>
      </c>
    </row>
    <row r="307" spans="2:14" s="8" customFormat="1" ht="93.75" hidden="1">
      <c r="B307" s="27" t="s">
        <v>26</v>
      </c>
      <c r="C307" s="27" t="s">
        <v>11</v>
      </c>
      <c r="D307" s="24" t="s">
        <v>39</v>
      </c>
      <c r="E307" s="27" t="s">
        <v>26</v>
      </c>
      <c r="F307" s="27" t="s">
        <v>11</v>
      </c>
      <c r="G307" s="27" t="s">
        <v>40</v>
      </c>
      <c r="H307" s="27" t="s">
        <v>16</v>
      </c>
      <c r="I307" s="27" t="s">
        <v>17</v>
      </c>
      <c r="J307" s="27" t="s">
        <v>18</v>
      </c>
      <c r="K307" s="27"/>
      <c r="L307" s="30">
        <f>L308</f>
        <v>0</v>
      </c>
      <c r="M307" s="30">
        <f t="shared" ref="M307:N311" si="118">M308</f>
        <v>0</v>
      </c>
      <c r="N307" s="30">
        <f t="shared" si="118"/>
        <v>0</v>
      </c>
    </row>
    <row r="308" spans="2:14" s="8" customFormat="1" ht="93.75" hidden="1">
      <c r="B308" s="27" t="s">
        <v>26</v>
      </c>
      <c r="C308" s="27" t="s">
        <v>11</v>
      </c>
      <c r="D308" s="24" t="s">
        <v>212</v>
      </c>
      <c r="E308" s="27" t="s">
        <v>26</v>
      </c>
      <c r="F308" s="27" t="s">
        <v>11</v>
      </c>
      <c r="G308" s="27" t="s">
        <v>40</v>
      </c>
      <c r="H308" s="27" t="s">
        <v>31</v>
      </c>
      <c r="I308" s="27" t="s">
        <v>17</v>
      </c>
      <c r="J308" s="27" t="s">
        <v>18</v>
      </c>
      <c r="K308" s="27"/>
      <c r="L308" s="30">
        <f>L309</f>
        <v>0</v>
      </c>
      <c r="M308" s="30">
        <f t="shared" si="118"/>
        <v>0</v>
      </c>
      <c r="N308" s="30">
        <f t="shared" si="118"/>
        <v>0</v>
      </c>
    </row>
    <row r="309" spans="2:14" s="8" customFormat="1" ht="75" hidden="1">
      <c r="B309" s="27" t="s">
        <v>26</v>
      </c>
      <c r="C309" s="27" t="s">
        <v>11</v>
      </c>
      <c r="D309" s="24" t="s">
        <v>211</v>
      </c>
      <c r="E309" s="27" t="s">
        <v>26</v>
      </c>
      <c r="F309" s="27" t="s">
        <v>11</v>
      </c>
      <c r="G309" s="27" t="s">
        <v>40</v>
      </c>
      <c r="H309" s="27" t="s">
        <v>31</v>
      </c>
      <c r="I309" s="27" t="s">
        <v>210</v>
      </c>
      <c r="J309" s="27" t="s">
        <v>18</v>
      </c>
      <c r="K309" s="27"/>
      <c r="L309" s="30">
        <f>L310</f>
        <v>0</v>
      </c>
      <c r="M309" s="30">
        <f t="shared" si="118"/>
        <v>0</v>
      </c>
      <c r="N309" s="30">
        <f t="shared" si="118"/>
        <v>0</v>
      </c>
    </row>
    <row r="310" spans="2:14" s="8" customFormat="1" hidden="1">
      <c r="B310" s="27" t="s">
        <v>26</v>
      </c>
      <c r="C310" s="27" t="s">
        <v>11</v>
      </c>
      <c r="D310" s="24" t="s">
        <v>165</v>
      </c>
      <c r="E310" s="27" t="s">
        <v>26</v>
      </c>
      <c r="F310" s="27" t="s">
        <v>11</v>
      </c>
      <c r="G310" s="27" t="s">
        <v>40</v>
      </c>
      <c r="H310" s="27" t="s">
        <v>31</v>
      </c>
      <c r="I310" s="27" t="s">
        <v>210</v>
      </c>
      <c r="J310" s="27" t="s">
        <v>166</v>
      </c>
      <c r="K310" s="27"/>
      <c r="L310" s="30">
        <f>L311</f>
        <v>0</v>
      </c>
      <c r="M310" s="30">
        <f t="shared" si="118"/>
        <v>0</v>
      </c>
      <c r="N310" s="30">
        <f t="shared" si="118"/>
        <v>0</v>
      </c>
    </row>
    <row r="311" spans="2:14" s="8" customFormat="1" ht="56.25" hidden="1">
      <c r="B311" s="27" t="s">
        <v>26</v>
      </c>
      <c r="C311" s="27" t="s">
        <v>11</v>
      </c>
      <c r="D311" s="24" t="s">
        <v>22</v>
      </c>
      <c r="E311" s="27" t="s">
        <v>26</v>
      </c>
      <c r="F311" s="27" t="s">
        <v>11</v>
      </c>
      <c r="G311" s="27" t="s">
        <v>40</v>
      </c>
      <c r="H311" s="27" t="s">
        <v>31</v>
      </c>
      <c r="I311" s="27" t="s">
        <v>210</v>
      </c>
      <c r="J311" s="27" t="s">
        <v>166</v>
      </c>
      <c r="K311" s="65">
        <v>200</v>
      </c>
      <c r="L311" s="30">
        <f>L312</f>
        <v>0</v>
      </c>
      <c r="M311" s="30">
        <f t="shared" si="118"/>
        <v>0</v>
      </c>
      <c r="N311" s="30">
        <f t="shared" si="118"/>
        <v>0</v>
      </c>
    </row>
    <row r="312" spans="2:14" s="8" customFormat="1" ht="56.25" hidden="1">
      <c r="B312" s="27" t="s">
        <v>26</v>
      </c>
      <c r="C312" s="27" t="s">
        <v>11</v>
      </c>
      <c r="D312" s="24" t="s">
        <v>23</v>
      </c>
      <c r="E312" s="27" t="s">
        <v>26</v>
      </c>
      <c r="F312" s="27" t="s">
        <v>11</v>
      </c>
      <c r="G312" s="27" t="s">
        <v>40</v>
      </c>
      <c r="H312" s="27" t="s">
        <v>31</v>
      </c>
      <c r="I312" s="27" t="s">
        <v>210</v>
      </c>
      <c r="J312" s="27" t="s">
        <v>166</v>
      </c>
      <c r="K312" s="27" t="s">
        <v>24</v>
      </c>
      <c r="L312" s="30">
        <f>0</f>
        <v>0</v>
      </c>
      <c r="M312" s="30">
        <f>0</f>
        <v>0</v>
      </c>
      <c r="N312" s="30">
        <f>0</f>
        <v>0</v>
      </c>
    </row>
    <row r="313" spans="2:14" s="8" customFormat="1" ht="93.75" hidden="1">
      <c r="B313" s="27" t="s">
        <v>26</v>
      </c>
      <c r="C313" s="27" t="s">
        <v>11</v>
      </c>
      <c r="D313" s="67" t="s">
        <v>167</v>
      </c>
      <c r="E313" s="27" t="s">
        <v>26</v>
      </c>
      <c r="F313" s="27" t="s">
        <v>11</v>
      </c>
      <c r="G313" s="27">
        <v>74</v>
      </c>
      <c r="H313" s="27" t="s">
        <v>16</v>
      </c>
      <c r="I313" s="27" t="s">
        <v>17</v>
      </c>
      <c r="J313" s="27" t="s">
        <v>18</v>
      </c>
      <c r="K313" s="27"/>
      <c r="L313" s="30">
        <f>L314</f>
        <v>0</v>
      </c>
      <c r="M313" s="30">
        <f t="shared" ref="M313:N317" si="119">M314</f>
        <v>0</v>
      </c>
      <c r="N313" s="30">
        <f t="shared" si="119"/>
        <v>0</v>
      </c>
    </row>
    <row r="314" spans="2:14" s="8" customFormat="1" ht="75" hidden="1">
      <c r="B314" s="27" t="s">
        <v>26</v>
      </c>
      <c r="C314" s="27" t="s">
        <v>11</v>
      </c>
      <c r="D314" s="67" t="s">
        <v>168</v>
      </c>
      <c r="E314" s="27" t="s">
        <v>26</v>
      </c>
      <c r="F314" s="27" t="s">
        <v>11</v>
      </c>
      <c r="G314" s="27" t="s">
        <v>170</v>
      </c>
      <c r="H314" s="27" t="s">
        <v>31</v>
      </c>
      <c r="I314" s="27" t="s">
        <v>17</v>
      </c>
      <c r="J314" s="27" t="s">
        <v>18</v>
      </c>
      <c r="K314" s="27"/>
      <c r="L314" s="30">
        <f>L315</f>
        <v>0</v>
      </c>
      <c r="M314" s="30">
        <f t="shared" si="119"/>
        <v>0</v>
      </c>
      <c r="N314" s="30">
        <f t="shared" si="119"/>
        <v>0</v>
      </c>
    </row>
    <row r="315" spans="2:14" s="8" customFormat="1" ht="75" hidden="1">
      <c r="B315" s="27" t="s">
        <v>26</v>
      </c>
      <c r="C315" s="27" t="s">
        <v>11</v>
      </c>
      <c r="D315" s="67" t="s">
        <v>169</v>
      </c>
      <c r="E315" s="27" t="s">
        <v>26</v>
      </c>
      <c r="F315" s="27" t="s">
        <v>11</v>
      </c>
      <c r="G315" s="27" t="s">
        <v>170</v>
      </c>
      <c r="H315" s="27" t="s">
        <v>31</v>
      </c>
      <c r="I315" s="27" t="s">
        <v>11</v>
      </c>
      <c r="J315" s="27" t="s">
        <v>18</v>
      </c>
      <c r="K315" s="27"/>
      <c r="L315" s="30">
        <f>L316</f>
        <v>0</v>
      </c>
      <c r="M315" s="30">
        <f t="shared" si="119"/>
        <v>0</v>
      </c>
      <c r="N315" s="30">
        <f t="shared" si="119"/>
        <v>0</v>
      </c>
    </row>
    <row r="316" spans="2:14" s="8" customFormat="1" hidden="1">
      <c r="B316" s="27" t="s">
        <v>26</v>
      </c>
      <c r="C316" s="27" t="s">
        <v>11</v>
      </c>
      <c r="D316" s="67" t="s">
        <v>165</v>
      </c>
      <c r="E316" s="27" t="s">
        <v>26</v>
      </c>
      <c r="F316" s="27" t="s">
        <v>11</v>
      </c>
      <c r="G316" s="27" t="s">
        <v>170</v>
      </c>
      <c r="H316" s="27" t="s">
        <v>31</v>
      </c>
      <c r="I316" s="27" t="s">
        <v>11</v>
      </c>
      <c r="J316" s="27" t="s">
        <v>166</v>
      </c>
      <c r="K316" s="27"/>
      <c r="L316" s="30">
        <f>L317</f>
        <v>0</v>
      </c>
      <c r="M316" s="30">
        <f t="shared" si="119"/>
        <v>0</v>
      </c>
      <c r="N316" s="30">
        <f t="shared" si="119"/>
        <v>0</v>
      </c>
    </row>
    <row r="317" spans="2:14" s="8" customFormat="1" ht="56.25" hidden="1">
      <c r="B317" s="27" t="s">
        <v>26</v>
      </c>
      <c r="C317" s="27" t="s">
        <v>11</v>
      </c>
      <c r="D317" s="24" t="s">
        <v>22</v>
      </c>
      <c r="E317" s="27" t="s">
        <v>26</v>
      </c>
      <c r="F317" s="27" t="s">
        <v>11</v>
      </c>
      <c r="G317" s="27" t="s">
        <v>170</v>
      </c>
      <c r="H317" s="27" t="s">
        <v>31</v>
      </c>
      <c r="I317" s="27" t="s">
        <v>11</v>
      </c>
      <c r="J317" s="27" t="s">
        <v>166</v>
      </c>
      <c r="K317" s="27" t="s">
        <v>34</v>
      </c>
      <c r="L317" s="30">
        <f>L318</f>
        <v>0</v>
      </c>
      <c r="M317" s="30">
        <f t="shared" si="119"/>
        <v>0</v>
      </c>
      <c r="N317" s="30">
        <f t="shared" si="119"/>
        <v>0</v>
      </c>
    </row>
    <row r="318" spans="2:14" s="8" customFormat="1" ht="56.25" hidden="1">
      <c r="B318" s="27" t="s">
        <v>26</v>
      </c>
      <c r="C318" s="27" t="s">
        <v>11</v>
      </c>
      <c r="D318" s="24" t="s">
        <v>23</v>
      </c>
      <c r="E318" s="27" t="s">
        <v>26</v>
      </c>
      <c r="F318" s="27" t="s">
        <v>11</v>
      </c>
      <c r="G318" s="27" t="s">
        <v>170</v>
      </c>
      <c r="H318" s="27" t="s">
        <v>31</v>
      </c>
      <c r="I318" s="27" t="s">
        <v>11</v>
      </c>
      <c r="J318" s="27" t="s">
        <v>166</v>
      </c>
      <c r="K318" s="27" t="s">
        <v>24</v>
      </c>
      <c r="L318" s="30">
        <f>0</f>
        <v>0</v>
      </c>
      <c r="M318" s="30">
        <f>0</f>
        <v>0</v>
      </c>
      <c r="N318" s="30">
        <f>0</f>
        <v>0</v>
      </c>
    </row>
    <row r="319" spans="2:14" s="8" customFormat="1" ht="56.25" hidden="1">
      <c r="B319" s="27" t="s">
        <v>26</v>
      </c>
      <c r="C319" s="27" t="s">
        <v>11</v>
      </c>
      <c r="D319" s="24" t="s">
        <v>28</v>
      </c>
      <c r="E319" s="27" t="s">
        <v>26</v>
      </c>
      <c r="F319" s="27" t="s">
        <v>11</v>
      </c>
      <c r="G319" s="29" t="s">
        <v>29</v>
      </c>
      <c r="H319" s="29" t="s">
        <v>16</v>
      </c>
      <c r="I319" s="29" t="s">
        <v>17</v>
      </c>
      <c r="J319" s="29" t="s">
        <v>18</v>
      </c>
      <c r="K319" s="27"/>
      <c r="L319" s="30">
        <f>L320</f>
        <v>840</v>
      </c>
      <c r="M319" s="30">
        <f t="shared" ref="M319:N319" si="120">M320</f>
        <v>1790</v>
      </c>
      <c r="N319" s="30">
        <f t="shared" si="120"/>
        <v>1790</v>
      </c>
    </row>
    <row r="320" spans="2:14" s="8" customFormat="1" ht="56.25" hidden="1">
      <c r="B320" s="27" t="s">
        <v>26</v>
      </c>
      <c r="C320" s="27" t="s">
        <v>11</v>
      </c>
      <c r="D320" s="24" t="s">
        <v>30</v>
      </c>
      <c r="E320" s="27" t="s">
        <v>26</v>
      </c>
      <c r="F320" s="27" t="s">
        <v>11</v>
      </c>
      <c r="G320" s="29" t="s">
        <v>29</v>
      </c>
      <c r="H320" s="29" t="s">
        <v>31</v>
      </c>
      <c r="I320" s="29" t="s">
        <v>17</v>
      </c>
      <c r="J320" s="29" t="s">
        <v>18</v>
      </c>
      <c r="K320" s="27"/>
      <c r="L320" s="30">
        <f>L321+L324+L327</f>
        <v>840</v>
      </c>
      <c r="M320" s="30">
        <f t="shared" ref="M320:N320" si="121">M321+M324+M327</f>
        <v>1790</v>
      </c>
      <c r="N320" s="30">
        <f t="shared" si="121"/>
        <v>1790</v>
      </c>
    </row>
    <row r="321" spans="2:14" s="8" customFormat="1" ht="37.5" hidden="1">
      <c r="B321" s="27" t="s">
        <v>26</v>
      </c>
      <c r="C321" s="27" t="s">
        <v>11</v>
      </c>
      <c r="D321" s="24" t="s">
        <v>32</v>
      </c>
      <c r="E321" s="27" t="s">
        <v>26</v>
      </c>
      <c r="F321" s="27" t="s">
        <v>11</v>
      </c>
      <c r="G321" s="29" t="s">
        <v>29</v>
      </c>
      <c r="H321" s="29" t="s">
        <v>31</v>
      </c>
      <c r="I321" s="29" t="s">
        <v>17</v>
      </c>
      <c r="J321" s="29" t="s">
        <v>33</v>
      </c>
      <c r="K321" s="27"/>
      <c r="L321" s="30">
        <f>L322</f>
        <v>150</v>
      </c>
      <c r="M321" s="30">
        <f t="shared" ref="M321:N322" si="122">M322</f>
        <v>1100</v>
      </c>
      <c r="N321" s="30">
        <f t="shared" si="122"/>
        <v>1100</v>
      </c>
    </row>
    <row r="322" spans="2:14" s="8" customFormat="1" ht="56.25" hidden="1">
      <c r="B322" s="27" t="s">
        <v>26</v>
      </c>
      <c r="C322" s="27" t="s">
        <v>11</v>
      </c>
      <c r="D322" s="24" t="s">
        <v>125</v>
      </c>
      <c r="E322" s="27" t="s">
        <v>26</v>
      </c>
      <c r="F322" s="27" t="s">
        <v>11</v>
      </c>
      <c r="G322" s="29" t="s">
        <v>29</v>
      </c>
      <c r="H322" s="29" t="s">
        <v>31</v>
      </c>
      <c r="I322" s="29" t="s">
        <v>17</v>
      </c>
      <c r="J322" s="29" t="s">
        <v>33</v>
      </c>
      <c r="K322" s="27" t="s">
        <v>34</v>
      </c>
      <c r="L322" s="30">
        <f>L323</f>
        <v>150</v>
      </c>
      <c r="M322" s="30">
        <f t="shared" si="122"/>
        <v>1100</v>
      </c>
      <c r="N322" s="30">
        <f t="shared" si="122"/>
        <v>1100</v>
      </c>
    </row>
    <row r="323" spans="2:14" s="8" customFormat="1" ht="56.25" hidden="1">
      <c r="B323" s="27" t="s">
        <v>26</v>
      </c>
      <c r="C323" s="27" t="s">
        <v>11</v>
      </c>
      <c r="D323" s="24" t="s">
        <v>23</v>
      </c>
      <c r="E323" s="27" t="s">
        <v>26</v>
      </c>
      <c r="F323" s="27" t="s">
        <v>11</v>
      </c>
      <c r="G323" s="29" t="s">
        <v>29</v>
      </c>
      <c r="H323" s="29" t="s">
        <v>31</v>
      </c>
      <c r="I323" s="29" t="s">
        <v>17</v>
      </c>
      <c r="J323" s="29" t="s">
        <v>33</v>
      </c>
      <c r="K323" s="27" t="s">
        <v>24</v>
      </c>
      <c r="L323" s="30">
        <f>150</f>
        <v>150</v>
      </c>
      <c r="M323" s="30">
        <f>1100</f>
        <v>1100</v>
      </c>
      <c r="N323" s="30">
        <f>1100</f>
        <v>1100</v>
      </c>
    </row>
    <row r="324" spans="2:14" s="8" customFormat="1" ht="93.75" hidden="1">
      <c r="B324" s="27" t="s">
        <v>26</v>
      </c>
      <c r="C324" s="27" t="s">
        <v>11</v>
      </c>
      <c r="D324" s="24" t="s">
        <v>35</v>
      </c>
      <c r="E324" s="27" t="s">
        <v>26</v>
      </c>
      <c r="F324" s="27" t="s">
        <v>11</v>
      </c>
      <c r="G324" s="29" t="s">
        <v>29</v>
      </c>
      <c r="H324" s="29" t="s">
        <v>31</v>
      </c>
      <c r="I324" s="29" t="s">
        <v>17</v>
      </c>
      <c r="J324" s="29" t="s">
        <v>36</v>
      </c>
      <c r="K324" s="65"/>
      <c r="L324" s="30">
        <f>L325</f>
        <v>690</v>
      </c>
      <c r="M324" s="30">
        <f t="shared" ref="M324:N325" si="123">M325</f>
        <v>690</v>
      </c>
      <c r="N324" s="30">
        <f t="shared" si="123"/>
        <v>690</v>
      </c>
    </row>
    <row r="325" spans="2:14" s="8" customFormat="1" ht="56.25" hidden="1">
      <c r="B325" s="27" t="s">
        <v>26</v>
      </c>
      <c r="C325" s="27" t="s">
        <v>11</v>
      </c>
      <c r="D325" s="24" t="s">
        <v>125</v>
      </c>
      <c r="E325" s="27" t="s">
        <v>26</v>
      </c>
      <c r="F325" s="27" t="s">
        <v>11</v>
      </c>
      <c r="G325" s="29" t="s">
        <v>29</v>
      </c>
      <c r="H325" s="29" t="s">
        <v>31</v>
      </c>
      <c r="I325" s="29" t="s">
        <v>17</v>
      </c>
      <c r="J325" s="29" t="s">
        <v>36</v>
      </c>
      <c r="K325" s="65">
        <v>200</v>
      </c>
      <c r="L325" s="30">
        <f>L326</f>
        <v>690</v>
      </c>
      <c r="M325" s="30">
        <f t="shared" si="123"/>
        <v>690</v>
      </c>
      <c r="N325" s="30">
        <f t="shared" si="123"/>
        <v>690</v>
      </c>
    </row>
    <row r="326" spans="2:14" s="8" customFormat="1" ht="56.25" hidden="1">
      <c r="B326" s="27" t="s">
        <v>26</v>
      </c>
      <c r="C326" s="27" t="s">
        <v>11</v>
      </c>
      <c r="D326" s="24" t="s">
        <v>23</v>
      </c>
      <c r="E326" s="27" t="s">
        <v>26</v>
      </c>
      <c r="F326" s="27" t="s">
        <v>11</v>
      </c>
      <c r="G326" s="29" t="s">
        <v>29</v>
      </c>
      <c r="H326" s="29" t="s">
        <v>31</v>
      </c>
      <c r="I326" s="29" t="s">
        <v>17</v>
      </c>
      <c r="J326" s="29" t="s">
        <v>36</v>
      </c>
      <c r="K326" s="65">
        <v>240</v>
      </c>
      <c r="L326" s="30">
        <f>690</f>
        <v>690</v>
      </c>
      <c r="M326" s="30">
        <f>690</f>
        <v>690</v>
      </c>
      <c r="N326" s="30">
        <f>690</f>
        <v>690</v>
      </c>
    </row>
    <row r="327" spans="2:14" s="8" customFormat="1" ht="56.25" hidden="1">
      <c r="B327" s="27" t="s">
        <v>26</v>
      </c>
      <c r="C327" s="27" t="s">
        <v>11</v>
      </c>
      <c r="D327" s="24" t="s">
        <v>572</v>
      </c>
      <c r="E327" s="27" t="s">
        <v>26</v>
      </c>
      <c r="F327" s="27" t="s">
        <v>11</v>
      </c>
      <c r="G327" s="29" t="s">
        <v>29</v>
      </c>
      <c r="H327" s="29" t="s">
        <v>31</v>
      </c>
      <c r="I327" s="29" t="s">
        <v>17</v>
      </c>
      <c r="J327" s="27" t="s">
        <v>573</v>
      </c>
      <c r="K327" s="65"/>
      <c r="L327" s="30">
        <f>L328</f>
        <v>0</v>
      </c>
      <c r="M327" s="30">
        <f t="shared" ref="M327:N328" si="124">M328</f>
        <v>0</v>
      </c>
      <c r="N327" s="30">
        <f t="shared" si="124"/>
        <v>0</v>
      </c>
    </row>
    <row r="328" spans="2:14" s="8" customFormat="1" ht="56.25" hidden="1">
      <c r="B328" s="27" t="s">
        <v>26</v>
      </c>
      <c r="C328" s="27" t="s">
        <v>11</v>
      </c>
      <c r="D328" s="24" t="s">
        <v>125</v>
      </c>
      <c r="E328" s="27" t="s">
        <v>26</v>
      </c>
      <c r="F328" s="27" t="s">
        <v>11</v>
      </c>
      <c r="G328" s="29" t="s">
        <v>29</v>
      </c>
      <c r="H328" s="29" t="s">
        <v>31</v>
      </c>
      <c r="I328" s="29" t="s">
        <v>17</v>
      </c>
      <c r="J328" s="27" t="s">
        <v>573</v>
      </c>
      <c r="K328" s="65">
        <v>200</v>
      </c>
      <c r="L328" s="30">
        <f>L329</f>
        <v>0</v>
      </c>
      <c r="M328" s="30">
        <f t="shared" si="124"/>
        <v>0</v>
      </c>
      <c r="N328" s="30">
        <f t="shared" si="124"/>
        <v>0</v>
      </c>
    </row>
    <row r="329" spans="2:14" s="8" customFormat="1" ht="56.25" hidden="1">
      <c r="B329" s="27" t="s">
        <v>26</v>
      </c>
      <c r="C329" s="27" t="s">
        <v>11</v>
      </c>
      <c r="D329" s="24" t="s">
        <v>23</v>
      </c>
      <c r="E329" s="27" t="s">
        <v>26</v>
      </c>
      <c r="F329" s="27" t="s">
        <v>11</v>
      </c>
      <c r="G329" s="29" t="s">
        <v>29</v>
      </c>
      <c r="H329" s="29" t="s">
        <v>31</v>
      </c>
      <c r="I329" s="29" t="s">
        <v>17</v>
      </c>
      <c r="J329" s="27" t="s">
        <v>573</v>
      </c>
      <c r="K329" s="65">
        <v>240</v>
      </c>
      <c r="L329" s="30"/>
      <c r="M329" s="30"/>
      <c r="N329" s="30"/>
    </row>
    <row r="330" spans="2:14" s="8" customFormat="1">
      <c r="B330" s="27" t="s">
        <v>26</v>
      </c>
      <c r="C330" s="27" t="s">
        <v>38</v>
      </c>
      <c r="D330" s="24" t="s">
        <v>37</v>
      </c>
      <c r="E330" s="27" t="s">
        <v>26</v>
      </c>
      <c r="F330" s="27" t="s">
        <v>38</v>
      </c>
      <c r="G330" s="27"/>
      <c r="H330" s="27"/>
      <c r="I330" s="27"/>
      <c r="J330" s="27"/>
      <c r="K330" s="65"/>
      <c r="L330" s="30">
        <f>L331+L411</f>
        <v>350</v>
      </c>
      <c r="M330" s="30">
        <f t="shared" ref="M330:N330" si="125">M331+M411</f>
        <v>1350</v>
      </c>
      <c r="N330" s="30">
        <f t="shared" si="125"/>
        <v>2350</v>
      </c>
    </row>
    <row r="331" spans="2:14" s="8" customFormat="1" ht="75" hidden="1">
      <c r="B331" s="27" t="s">
        <v>26</v>
      </c>
      <c r="C331" s="27" t="s">
        <v>38</v>
      </c>
      <c r="D331" s="24" t="s">
        <v>520</v>
      </c>
      <c r="E331" s="27" t="s">
        <v>26</v>
      </c>
      <c r="F331" s="27" t="s">
        <v>38</v>
      </c>
      <c r="G331" s="27" t="s">
        <v>40</v>
      </c>
      <c r="H331" s="27" t="s">
        <v>16</v>
      </c>
      <c r="I331" s="27" t="s">
        <v>17</v>
      </c>
      <c r="J331" s="27" t="s">
        <v>18</v>
      </c>
      <c r="K331" s="65"/>
      <c r="L331" s="30">
        <f>L332</f>
        <v>350</v>
      </c>
      <c r="M331" s="30">
        <f t="shared" ref="M331:N332" si="126">M332</f>
        <v>1350</v>
      </c>
      <c r="N331" s="30">
        <f t="shared" si="126"/>
        <v>2350</v>
      </c>
    </row>
    <row r="332" spans="2:14" s="8" customFormat="1" ht="56.25" hidden="1">
      <c r="B332" s="27" t="s">
        <v>26</v>
      </c>
      <c r="C332" s="27" t="s">
        <v>38</v>
      </c>
      <c r="D332" s="24" t="s">
        <v>41</v>
      </c>
      <c r="E332" s="27" t="s">
        <v>26</v>
      </c>
      <c r="F332" s="27" t="s">
        <v>38</v>
      </c>
      <c r="G332" s="27" t="s">
        <v>40</v>
      </c>
      <c r="H332" s="27" t="s">
        <v>7</v>
      </c>
      <c r="I332" s="27" t="s">
        <v>17</v>
      </c>
      <c r="J332" s="27" t="s">
        <v>18</v>
      </c>
      <c r="K332" s="65"/>
      <c r="L332" s="30">
        <f>L333</f>
        <v>350</v>
      </c>
      <c r="M332" s="30">
        <f t="shared" si="126"/>
        <v>1350</v>
      </c>
      <c r="N332" s="30">
        <f t="shared" si="126"/>
        <v>2350</v>
      </c>
    </row>
    <row r="333" spans="2:14" s="8" customFormat="1" ht="56.25" hidden="1">
      <c r="B333" s="27" t="s">
        <v>26</v>
      </c>
      <c r="C333" s="27" t="s">
        <v>38</v>
      </c>
      <c r="D333" s="24" t="s">
        <v>42</v>
      </c>
      <c r="E333" s="27" t="s">
        <v>26</v>
      </c>
      <c r="F333" s="27" t="s">
        <v>38</v>
      </c>
      <c r="G333" s="27" t="s">
        <v>40</v>
      </c>
      <c r="H333" s="27" t="s">
        <v>7</v>
      </c>
      <c r="I333" s="27" t="s">
        <v>11</v>
      </c>
      <c r="J333" s="27" t="s">
        <v>18</v>
      </c>
      <c r="K333" s="65"/>
      <c r="L333" s="30">
        <f>L334+L337+L342+L345+L348+L351+L354+L357+L360+L363+L366+L369+L372+L375+L378+L381+L384+L387+L390+L393+L396+L399+L402+L405+L408</f>
        <v>350</v>
      </c>
      <c r="M333" s="30">
        <f t="shared" ref="M333:N333" si="127">M334+M337+M342+M345+M348+M351+M354+M357+M360+M363+M366+M369+M372+M375+M378+M381+M384+M387+M390+M393+M396+M399+M402+M405+M408</f>
        <v>1350</v>
      </c>
      <c r="N333" s="30">
        <f t="shared" si="127"/>
        <v>2350</v>
      </c>
    </row>
    <row r="334" spans="2:14" s="8" customFormat="1" ht="56.25" hidden="1">
      <c r="B334" s="27" t="s">
        <v>26</v>
      </c>
      <c r="C334" s="27" t="s">
        <v>38</v>
      </c>
      <c r="D334" s="24" t="s">
        <v>43</v>
      </c>
      <c r="E334" s="27" t="s">
        <v>26</v>
      </c>
      <c r="F334" s="27" t="s">
        <v>38</v>
      </c>
      <c r="G334" s="27" t="s">
        <v>40</v>
      </c>
      <c r="H334" s="27" t="s">
        <v>7</v>
      </c>
      <c r="I334" s="27" t="s">
        <v>11</v>
      </c>
      <c r="J334" s="27" t="s">
        <v>44</v>
      </c>
      <c r="K334" s="65"/>
      <c r="L334" s="30">
        <f>L335</f>
        <v>0</v>
      </c>
      <c r="M334" s="30">
        <f t="shared" ref="M334:N335" si="128">M335</f>
        <v>0</v>
      </c>
      <c r="N334" s="30">
        <f t="shared" si="128"/>
        <v>0</v>
      </c>
    </row>
    <row r="335" spans="2:14" s="8" customFormat="1" ht="75" hidden="1">
      <c r="B335" s="27" t="s">
        <v>26</v>
      </c>
      <c r="C335" s="27" t="s">
        <v>38</v>
      </c>
      <c r="D335" s="24" t="s">
        <v>45</v>
      </c>
      <c r="E335" s="27" t="s">
        <v>26</v>
      </c>
      <c r="F335" s="27" t="s">
        <v>38</v>
      </c>
      <c r="G335" s="27" t="s">
        <v>40</v>
      </c>
      <c r="H335" s="27" t="s">
        <v>7</v>
      </c>
      <c r="I335" s="27" t="s">
        <v>11</v>
      </c>
      <c r="J335" s="27" t="s">
        <v>44</v>
      </c>
      <c r="K335" s="65">
        <v>400</v>
      </c>
      <c r="L335" s="30">
        <f>L336</f>
        <v>0</v>
      </c>
      <c r="M335" s="30">
        <f t="shared" si="128"/>
        <v>0</v>
      </c>
      <c r="N335" s="30">
        <f t="shared" si="128"/>
        <v>0</v>
      </c>
    </row>
    <row r="336" spans="2:14" s="8" customFormat="1" hidden="1">
      <c r="B336" s="27" t="s">
        <v>26</v>
      </c>
      <c r="C336" s="27" t="s">
        <v>38</v>
      </c>
      <c r="D336" s="24" t="s">
        <v>46</v>
      </c>
      <c r="E336" s="27" t="s">
        <v>26</v>
      </c>
      <c r="F336" s="27" t="s">
        <v>38</v>
      </c>
      <c r="G336" s="27" t="s">
        <v>40</v>
      </c>
      <c r="H336" s="27" t="s">
        <v>7</v>
      </c>
      <c r="I336" s="27" t="s">
        <v>11</v>
      </c>
      <c r="J336" s="27" t="s">
        <v>44</v>
      </c>
      <c r="K336" s="65">
        <v>410</v>
      </c>
      <c r="L336" s="30"/>
      <c r="M336" s="30"/>
      <c r="N336" s="30"/>
    </row>
    <row r="337" spans="2:14" s="8" customFormat="1" ht="56.25" hidden="1">
      <c r="B337" s="27" t="s">
        <v>26</v>
      </c>
      <c r="C337" s="27" t="s">
        <v>38</v>
      </c>
      <c r="D337" s="24" t="s">
        <v>47</v>
      </c>
      <c r="E337" s="27" t="s">
        <v>26</v>
      </c>
      <c r="F337" s="27" t="s">
        <v>38</v>
      </c>
      <c r="G337" s="27" t="s">
        <v>40</v>
      </c>
      <c r="H337" s="27" t="s">
        <v>7</v>
      </c>
      <c r="I337" s="27" t="s">
        <v>11</v>
      </c>
      <c r="J337" s="27" t="s">
        <v>48</v>
      </c>
      <c r="K337" s="65"/>
      <c r="L337" s="30">
        <f>L338</f>
        <v>0</v>
      </c>
      <c r="M337" s="30">
        <f t="shared" ref="M337:N338" si="129">M338</f>
        <v>0</v>
      </c>
      <c r="N337" s="30">
        <f t="shared" si="129"/>
        <v>0</v>
      </c>
    </row>
    <row r="338" spans="2:14" s="8" customFormat="1" ht="56.25" hidden="1">
      <c r="B338" s="27" t="s">
        <v>26</v>
      </c>
      <c r="C338" s="27" t="s">
        <v>38</v>
      </c>
      <c r="D338" s="24" t="s">
        <v>22</v>
      </c>
      <c r="E338" s="27" t="s">
        <v>26</v>
      </c>
      <c r="F338" s="27" t="s">
        <v>38</v>
      </c>
      <c r="G338" s="27" t="s">
        <v>40</v>
      </c>
      <c r="H338" s="27" t="s">
        <v>7</v>
      </c>
      <c r="I338" s="27" t="s">
        <v>11</v>
      </c>
      <c r="J338" s="27" t="s">
        <v>48</v>
      </c>
      <c r="K338" s="65">
        <v>200</v>
      </c>
      <c r="L338" s="30">
        <f>L339</f>
        <v>0</v>
      </c>
      <c r="M338" s="30">
        <f t="shared" si="129"/>
        <v>0</v>
      </c>
      <c r="N338" s="30">
        <f t="shared" si="129"/>
        <v>0</v>
      </c>
    </row>
    <row r="339" spans="2:14" s="8" customFormat="1" ht="56.25" hidden="1">
      <c r="B339" s="27" t="s">
        <v>26</v>
      </c>
      <c r="C339" s="27" t="s">
        <v>38</v>
      </c>
      <c r="D339" s="24" t="s">
        <v>23</v>
      </c>
      <c r="E339" s="27" t="s">
        <v>26</v>
      </c>
      <c r="F339" s="27" t="s">
        <v>38</v>
      </c>
      <c r="G339" s="27" t="s">
        <v>40</v>
      </c>
      <c r="H339" s="27" t="s">
        <v>7</v>
      </c>
      <c r="I339" s="27" t="s">
        <v>11</v>
      </c>
      <c r="J339" s="27" t="s">
        <v>48</v>
      </c>
      <c r="K339" s="65">
        <v>240</v>
      </c>
      <c r="L339" s="30">
        <f>2200-2200</f>
        <v>0</v>
      </c>
      <c r="M339" s="30">
        <f t="shared" ref="M339:N339" si="130">2200-2200</f>
        <v>0</v>
      </c>
      <c r="N339" s="30">
        <f t="shared" si="130"/>
        <v>0</v>
      </c>
    </row>
    <row r="340" spans="2:14" s="8" customFormat="1" ht="75" hidden="1">
      <c r="B340" s="27" t="s">
        <v>26</v>
      </c>
      <c r="C340" s="27" t="s">
        <v>38</v>
      </c>
      <c r="D340" s="24" t="s">
        <v>45</v>
      </c>
      <c r="E340" s="27" t="s">
        <v>26</v>
      </c>
      <c r="F340" s="27" t="s">
        <v>38</v>
      </c>
      <c r="G340" s="29" t="s">
        <v>29</v>
      </c>
      <c r="H340" s="29" t="s">
        <v>49</v>
      </c>
      <c r="I340" s="29" t="s">
        <v>17</v>
      </c>
      <c r="J340" s="29" t="s">
        <v>50</v>
      </c>
      <c r="K340" s="65">
        <v>400</v>
      </c>
      <c r="L340" s="30">
        <f>L341</f>
        <v>0</v>
      </c>
      <c r="M340" s="30">
        <f t="shared" ref="M340:N340" si="131">M341</f>
        <v>0</v>
      </c>
      <c r="N340" s="30">
        <f t="shared" si="131"/>
        <v>0</v>
      </c>
    </row>
    <row r="341" spans="2:14" s="8" customFormat="1" hidden="1">
      <c r="B341" s="27" t="s">
        <v>26</v>
      </c>
      <c r="C341" s="27" t="s">
        <v>38</v>
      </c>
      <c r="D341" s="24" t="s">
        <v>51</v>
      </c>
      <c r="E341" s="27" t="s">
        <v>26</v>
      </c>
      <c r="F341" s="27" t="s">
        <v>38</v>
      </c>
      <c r="G341" s="29" t="s">
        <v>29</v>
      </c>
      <c r="H341" s="29" t="s">
        <v>49</v>
      </c>
      <c r="I341" s="29" t="s">
        <v>17</v>
      </c>
      <c r="J341" s="29" t="s">
        <v>50</v>
      </c>
      <c r="K341" s="65">
        <v>410</v>
      </c>
      <c r="L341" s="30">
        <f>0</f>
        <v>0</v>
      </c>
      <c r="M341" s="30">
        <f>0</f>
        <v>0</v>
      </c>
      <c r="N341" s="30">
        <f>0</f>
        <v>0</v>
      </c>
    </row>
    <row r="342" spans="2:14" s="8" customFormat="1" ht="75" hidden="1">
      <c r="B342" s="27" t="s">
        <v>26</v>
      </c>
      <c r="C342" s="27" t="s">
        <v>38</v>
      </c>
      <c r="D342" s="24" t="s">
        <v>182</v>
      </c>
      <c r="E342" s="27" t="s">
        <v>26</v>
      </c>
      <c r="F342" s="27" t="s">
        <v>38</v>
      </c>
      <c r="G342" s="27" t="s">
        <v>40</v>
      </c>
      <c r="H342" s="27" t="s">
        <v>7</v>
      </c>
      <c r="I342" s="27" t="s">
        <v>11</v>
      </c>
      <c r="J342" s="27" t="s">
        <v>181</v>
      </c>
      <c r="K342" s="65"/>
      <c r="L342" s="30">
        <f>L343</f>
        <v>0</v>
      </c>
      <c r="M342" s="30">
        <f t="shared" ref="M342:N343" si="132">M343</f>
        <v>0</v>
      </c>
      <c r="N342" s="30">
        <f t="shared" si="132"/>
        <v>0</v>
      </c>
    </row>
    <row r="343" spans="2:14" s="8" customFormat="1" ht="56.25" hidden="1">
      <c r="B343" s="27" t="s">
        <v>26</v>
      </c>
      <c r="C343" s="27" t="s">
        <v>38</v>
      </c>
      <c r="D343" s="24" t="s">
        <v>22</v>
      </c>
      <c r="E343" s="27" t="s">
        <v>26</v>
      </c>
      <c r="F343" s="27" t="s">
        <v>38</v>
      </c>
      <c r="G343" s="27" t="s">
        <v>40</v>
      </c>
      <c r="H343" s="27" t="s">
        <v>7</v>
      </c>
      <c r="I343" s="27" t="s">
        <v>11</v>
      </c>
      <c r="J343" s="27" t="s">
        <v>181</v>
      </c>
      <c r="K343" s="65">
        <v>200</v>
      </c>
      <c r="L343" s="30">
        <f>L344</f>
        <v>0</v>
      </c>
      <c r="M343" s="30">
        <f t="shared" si="132"/>
        <v>0</v>
      </c>
      <c r="N343" s="30">
        <f t="shared" si="132"/>
        <v>0</v>
      </c>
    </row>
    <row r="344" spans="2:14" s="8" customFormat="1" ht="56.25" hidden="1">
      <c r="B344" s="27" t="s">
        <v>26</v>
      </c>
      <c r="C344" s="27" t="s">
        <v>38</v>
      </c>
      <c r="D344" s="24" t="s">
        <v>23</v>
      </c>
      <c r="E344" s="27" t="s">
        <v>26</v>
      </c>
      <c r="F344" s="27" t="s">
        <v>38</v>
      </c>
      <c r="G344" s="27" t="s">
        <v>40</v>
      </c>
      <c r="H344" s="27" t="s">
        <v>7</v>
      </c>
      <c r="I344" s="27" t="s">
        <v>11</v>
      </c>
      <c r="J344" s="27" t="s">
        <v>181</v>
      </c>
      <c r="K344" s="65">
        <v>240</v>
      </c>
      <c r="L344" s="30">
        <f>0</f>
        <v>0</v>
      </c>
      <c r="M344" s="30">
        <f>0</f>
        <v>0</v>
      </c>
      <c r="N344" s="30">
        <f>0</f>
        <v>0</v>
      </c>
    </row>
    <row r="345" spans="2:14" s="8" customFormat="1" ht="75" hidden="1">
      <c r="B345" s="27" t="s">
        <v>26</v>
      </c>
      <c r="C345" s="27" t="s">
        <v>38</v>
      </c>
      <c r="D345" s="24" t="s">
        <v>184</v>
      </c>
      <c r="E345" s="27" t="s">
        <v>26</v>
      </c>
      <c r="F345" s="27" t="s">
        <v>38</v>
      </c>
      <c r="G345" s="27" t="s">
        <v>40</v>
      </c>
      <c r="H345" s="27" t="s">
        <v>7</v>
      </c>
      <c r="I345" s="27" t="s">
        <v>11</v>
      </c>
      <c r="J345" s="27" t="s">
        <v>183</v>
      </c>
      <c r="K345" s="65"/>
      <c r="L345" s="30">
        <f>L346</f>
        <v>0</v>
      </c>
      <c r="M345" s="30">
        <f t="shared" ref="M345:N346" si="133">M346</f>
        <v>0</v>
      </c>
      <c r="N345" s="30">
        <f t="shared" si="133"/>
        <v>0</v>
      </c>
    </row>
    <row r="346" spans="2:14" s="8" customFormat="1" ht="56.25" hidden="1">
      <c r="B346" s="27" t="s">
        <v>26</v>
      </c>
      <c r="C346" s="27" t="s">
        <v>38</v>
      </c>
      <c r="D346" s="24" t="s">
        <v>22</v>
      </c>
      <c r="E346" s="27" t="s">
        <v>26</v>
      </c>
      <c r="F346" s="27" t="s">
        <v>38</v>
      </c>
      <c r="G346" s="27" t="s">
        <v>40</v>
      </c>
      <c r="H346" s="27" t="s">
        <v>7</v>
      </c>
      <c r="I346" s="27" t="s">
        <v>11</v>
      </c>
      <c r="J346" s="27" t="s">
        <v>183</v>
      </c>
      <c r="K346" s="65">
        <v>200</v>
      </c>
      <c r="L346" s="30">
        <f>L347</f>
        <v>0</v>
      </c>
      <c r="M346" s="30">
        <f t="shared" si="133"/>
        <v>0</v>
      </c>
      <c r="N346" s="30">
        <f t="shared" si="133"/>
        <v>0</v>
      </c>
    </row>
    <row r="347" spans="2:14" s="8" customFormat="1" ht="56.25" hidden="1">
      <c r="B347" s="27" t="s">
        <v>26</v>
      </c>
      <c r="C347" s="27" t="s">
        <v>38</v>
      </c>
      <c r="D347" s="24" t="s">
        <v>23</v>
      </c>
      <c r="E347" s="27" t="s">
        <v>26</v>
      </c>
      <c r="F347" s="27" t="s">
        <v>38</v>
      </c>
      <c r="G347" s="27" t="s">
        <v>40</v>
      </c>
      <c r="H347" s="27" t="s">
        <v>7</v>
      </c>
      <c r="I347" s="27" t="s">
        <v>11</v>
      </c>
      <c r="J347" s="27" t="s">
        <v>183</v>
      </c>
      <c r="K347" s="65">
        <v>240</v>
      </c>
      <c r="L347" s="30">
        <f>0</f>
        <v>0</v>
      </c>
      <c r="M347" s="30">
        <f>0</f>
        <v>0</v>
      </c>
      <c r="N347" s="30">
        <f>0</f>
        <v>0</v>
      </c>
    </row>
    <row r="348" spans="2:14" s="8" customFormat="1" ht="112.5" hidden="1">
      <c r="B348" s="27" t="s">
        <v>26</v>
      </c>
      <c r="C348" s="27" t="s">
        <v>38</v>
      </c>
      <c r="D348" s="24" t="s">
        <v>186</v>
      </c>
      <c r="E348" s="27" t="s">
        <v>26</v>
      </c>
      <c r="F348" s="27" t="s">
        <v>38</v>
      </c>
      <c r="G348" s="27" t="s">
        <v>40</v>
      </c>
      <c r="H348" s="27" t="s">
        <v>7</v>
      </c>
      <c r="I348" s="27" t="s">
        <v>11</v>
      </c>
      <c r="J348" s="27" t="s">
        <v>185</v>
      </c>
      <c r="K348" s="65"/>
      <c r="L348" s="30">
        <f>L349</f>
        <v>0</v>
      </c>
      <c r="M348" s="30">
        <f t="shared" ref="M348:N349" si="134">M349</f>
        <v>0</v>
      </c>
      <c r="N348" s="30">
        <f t="shared" si="134"/>
        <v>0</v>
      </c>
    </row>
    <row r="349" spans="2:14" s="8" customFormat="1" ht="56.25" hidden="1">
      <c r="B349" s="27" t="s">
        <v>26</v>
      </c>
      <c r="C349" s="27" t="s">
        <v>38</v>
      </c>
      <c r="D349" s="24" t="s">
        <v>22</v>
      </c>
      <c r="E349" s="27" t="s">
        <v>26</v>
      </c>
      <c r="F349" s="27" t="s">
        <v>38</v>
      </c>
      <c r="G349" s="27" t="s">
        <v>40</v>
      </c>
      <c r="H349" s="27" t="s">
        <v>7</v>
      </c>
      <c r="I349" s="27" t="s">
        <v>11</v>
      </c>
      <c r="J349" s="27" t="s">
        <v>185</v>
      </c>
      <c r="K349" s="65">
        <v>200</v>
      </c>
      <c r="L349" s="30">
        <f>L350</f>
        <v>0</v>
      </c>
      <c r="M349" s="30">
        <f t="shared" si="134"/>
        <v>0</v>
      </c>
      <c r="N349" s="30">
        <f t="shared" si="134"/>
        <v>0</v>
      </c>
    </row>
    <row r="350" spans="2:14" s="8" customFormat="1" ht="56.25" hidden="1">
      <c r="B350" s="27" t="s">
        <v>26</v>
      </c>
      <c r="C350" s="27" t="s">
        <v>38</v>
      </c>
      <c r="D350" s="24" t="s">
        <v>23</v>
      </c>
      <c r="E350" s="27" t="s">
        <v>26</v>
      </c>
      <c r="F350" s="27" t="s">
        <v>38</v>
      </c>
      <c r="G350" s="27" t="s">
        <v>40</v>
      </c>
      <c r="H350" s="27" t="s">
        <v>7</v>
      </c>
      <c r="I350" s="27" t="s">
        <v>11</v>
      </c>
      <c r="J350" s="27" t="s">
        <v>185</v>
      </c>
      <c r="K350" s="65">
        <v>240</v>
      </c>
      <c r="L350" s="30">
        <f>0</f>
        <v>0</v>
      </c>
      <c r="M350" s="30">
        <f>0</f>
        <v>0</v>
      </c>
      <c r="N350" s="30">
        <f>0</f>
        <v>0</v>
      </c>
    </row>
    <row r="351" spans="2:14" s="8" customFormat="1" ht="75" hidden="1">
      <c r="B351" s="27" t="s">
        <v>26</v>
      </c>
      <c r="C351" s="27" t="s">
        <v>38</v>
      </c>
      <c r="D351" s="24" t="s">
        <v>188</v>
      </c>
      <c r="E351" s="27" t="s">
        <v>26</v>
      </c>
      <c r="F351" s="27" t="s">
        <v>38</v>
      </c>
      <c r="G351" s="27" t="s">
        <v>40</v>
      </c>
      <c r="H351" s="27" t="s">
        <v>7</v>
      </c>
      <c r="I351" s="27" t="s">
        <v>11</v>
      </c>
      <c r="J351" s="27" t="s">
        <v>187</v>
      </c>
      <c r="K351" s="65"/>
      <c r="L351" s="30">
        <f>L352</f>
        <v>0</v>
      </c>
      <c r="M351" s="30">
        <f t="shared" ref="M351:N352" si="135">M352</f>
        <v>0</v>
      </c>
      <c r="N351" s="30">
        <f t="shared" si="135"/>
        <v>0</v>
      </c>
    </row>
    <row r="352" spans="2:14" s="8" customFormat="1" ht="56.25" hidden="1">
      <c r="B352" s="27" t="s">
        <v>26</v>
      </c>
      <c r="C352" s="27" t="s">
        <v>38</v>
      </c>
      <c r="D352" s="24" t="s">
        <v>125</v>
      </c>
      <c r="E352" s="27" t="s">
        <v>26</v>
      </c>
      <c r="F352" s="27" t="s">
        <v>38</v>
      </c>
      <c r="G352" s="27" t="s">
        <v>40</v>
      </c>
      <c r="H352" s="27" t="s">
        <v>7</v>
      </c>
      <c r="I352" s="27" t="s">
        <v>11</v>
      </c>
      <c r="J352" s="27" t="s">
        <v>187</v>
      </c>
      <c r="K352" s="65">
        <v>200</v>
      </c>
      <c r="L352" s="30">
        <f>L353</f>
        <v>0</v>
      </c>
      <c r="M352" s="30">
        <f t="shared" si="135"/>
        <v>0</v>
      </c>
      <c r="N352" s="30">
        <f t="shared" si="135"/>
        <v>0</v>
      </c>
    </row>
    <row r="353" spans="2:14" s="8" customFormat="1" ht="56.25" hidden="1">
      <c r="B353" s="27" t="s">
        <v>26</v>
      </c>
      <c r="C353" s="27" t="s">
        <v>38</v>
      </c>
      <c r="D353" s="24" t="s">
        <v>23</v>
      </c>
      <c r="E353" s="27" t="s">
        <v>26</v>
      </c>
      <c r="F353" s="27" t="s">
        <v>38</v>
      </c>
      <c r="G353" s="27" t="s">
        <v>40</v>
      </c>
      <c r="H353" s="27" t="s">
        <v>7</v>
      </c>
      <c r="I353" s="27" t="s">
        <v>11</v>
      </c>
      <c r="J353" s="27" t="s">
        <v>187</v>
      </c>
      <c r="K353" s="65">
        <v>240</v>
      </c>
      <c r="L353" s="30"/>
      <c r="M353" s="30"/>
      <c r="N353" s="30"/>
    </row>
    <row r="354" spans="2:14" s="8" customFormat="1" ht="56.25" hidden="1">
      <c r="B354" s="27" t="s">
        <v>26</v>
      </c>
      <c r="C354" s="27" t="s">
        <v>38</v>
      </c>
      <c r="D354" s="24" t="s">
        <v>190</v>
      </c>
      <c r="E354" s="27" t="s">
        <v>26</v>
      </c>
      <c r="F354" s="27" t="s">
        <v>38</v>
      </c>
      <c r="G354" s="27" t="s">
        <v>40</v>
      </c>
      <c r="H354" s="27" t="s">
        <v>7</v>
      </c>
      <c r="I354" s="27" t="s">
        <v>11</v>
      </c>
      <c r="J354" s="27" t="s">
        <v>189</v>
      </c>
      <c r="K354" s="65"/>
      <c r="L354" s="30">
        <f>L355</f>
        <v>0</v>
      </c>
      <c r="M354" s="30">
        <f t="shared" ref="M354:N355" si="136">M355</f>
        <v>0</v>
      </c>
      <c r="N354" s="30">
        <f t="shared" si="136"/>
        <v>0</v>
      </c>
    </row>
    <row r="355" spans="2:14" s="8" customFormat="1" ht="75" hidden="1">
      <c r="B355" s="27" t="s">
        <v>26</v>
      </c>
      <c r="C355" s="27" t="s">
        <v>38</v>
      </c>
      <c r="D355" s="24" t="s">
        <v>45</v>
      </c>
      <c r="E355" s="27" t="s">
        <v>26</v>
      </c>
      <c r="F355" s="27" t="s">
        <v>38</v>
      </c>
      <c r="G355" s="27" t="s">
        <v>40</v>
      </c>
      <c r="H355" s="27" t="s">
        <v>7</v>
      </c>
      <c r="I355" s="27" t="s">
        <v>11</v>
      </c>
      <c r="J355" s="27" t="s">
        <v>189</v>
      </c>
      <c r="K355" s="65">
        <v>400</v>
      </c>
      <c r="L355" s="30">
        <f>L356</f>
        <v>0</v>
      </c>
      <c r="M355" s="30">
        <f t="shared" si="136"/>
        <v>0</v>
      </c>
      <c r="N355" s="30">
        <f t="shared" si="136"/>
        <v>0</v>
      </c>
    </row>
    <row r="356" spans="2:14" s="8" customFormat="1" hidden="1">
      <c r="B356" s="27" t="s">
        <v>26</v>
      </c>
      <c r="C356" s="27" t="s">
        <v>38</v>
      </c>
      <c r="D356" s="24" t="s">
        <v>51</v>
      </c>
      <c r="E356" s="27" t="s">
        <v>26</v>
      </c>
      <c r="F356" s="27" t="s">
        <v>38</v>
      </c>
      <c r="G356" s="27" t="s">
        <v>40</v>
      </c>
      <c r="H356" s="27" t="s">
        <v>7</v>
      </c>
      <c r="I356" s="27" t="s">
        <v>11</v>
      </c>
      <c r="J356" s="27" t="s">
        <v>189</v>
      </c>
      <c r="K356" s="65">
        <v>410</v>
      </c>
      <c r="L356" s="30">
        <f>(0+4000)-4000</f>
        <v>0</v>
      </c>
      <c r="M356" s="30">
        <f t="shared" ref="M356:N356" si="137">(0+4000)-4000</f>
        <v>0</v>
      </c>
      <c r="N356" s="30">
        <f t="shared" si="137"/>
        <v>0</v>
      </c>
    </row>
    <row r="357" spans="2:14" s="8" customFormat="1" ht="75" hidden="1">
      <c r="B357" s="27" t="s">
        <v>26</v>
      </c>
      <c r="C357" s="27" t="s">
        <v>38</v>
      </c>
      <c r="D357" s="24" t="s">
        <v>237</v>
      </c>
      <c r="E357" s="27" t="s">
        <v>26</v>
      </c>
      <c r="F357" s="27" t="s">
        <v>38</v>
      </c>
      <c r="G357" s="27" t="s">
        <v>40</v>
      </c>
      <c r="H357" s="27" t="s">
        <v>7</v>
      </c>
      <c r="I357" s="27" t="s">
        <v>11</v>
      </c>
      <c r="J357" s="27" t="s">
        <v>236</v>
      </c>
      <c r="K357" s="65"/>
      <c r="L357" s="30">
        <f>L358</f>
        <v>0</v>
      </c>
      <c r="M357" s="30">
        <f t="shared" ref="M357:N358" si="138">M358</f>
        <v>0</v>
      </c>
      <c r="N357" s="30">
        <f t="shared" si="138"/>
        <v>0</v>
      </c>
    </row>
    <row r="358" spans="2:14" s="8" customFormat="1" ht="56.25" hidden="1">
      <c r="B358" s="27" t="s">
        <v>26</v>
      </c>
      <c r="C358" s="27" t="s">
        <v>38</v>
      </c>
      <c r="D358" s="24" t="s">
        <v>125</v>
      </c>
      <c r="E358" s="27" t="s">
        <v>26</v>
      </c>
      <c r="F358" s="27" t="s">
        <v>38</v>
      </c>
      <c r="G358" s="27" t="s">
        <v>40</v>
      </c>
      <c r="H358" s="27" t="s">
        <v>7</v>
      </c>
      <c r="I358" s="27" t="s">
        <v>11</v>
      </c>
      <c r="J358" s="27" t="s">
        <v>236</v>
      </c>
      <c r="K358" s="65">
        <v>200</v>
      </c>
      <c r="L358" s="30">
        <f>L359</f>
        <v>0</v>
      </c>
      <c r="M358" s="30">
        <f t="shared" si="138"/>
        <v>0</v>
      </c>
      <c r="N358" s="30">
        <f t="shared" si="138"/>
        <v>0</v>
      </c>
    </row>
    <row r="359" spans="2:14" s="8" customFormat="1" ht="56.25" hidden="1">
      <c r="B359" s="27" t="s">
        <v>26</v>
      </c>
      <c r="C359" s="27" t="s">
        <v>38</v>
      </c>
      <c r="D359" s="24" t="s">
        <v>23</v>
      </c>
      <c r="E359" s="27" t="s">
        <v>26</v>
      </c>
      <c r="F359" s="27" t="s">
        <v>38</v>
      </c>
      <c r="G359" s="27" t="s">
        <v>40</v>
      </c>
      <c r="H359" s="27" t="s">
        <v>7</v>
      </c>
      <c r="I359" s="27" t="s">
        <v>11</v>
      </c>
      <c r="J359" s="27" t="s">
        <v>236</v>
      </c>
      <c r="K359" s="65">
        <v>240</v>
      </c>
      <c r="L359" s="30"/>
      <c r="M359" s="30"/>
      <c r="N359" s="30"/>
    </row>
    <row r="360" spans="2:14" s="8" customFormat="1" ht="75" hidden="1">
      <c r="B360" s="27" t="s">
        <v>26</v>
      </c>
      <c r="C360" s="27" t="s">
        <v>38</v>
      </c>
      <c r="D360" s="24" t="s">
        <v>235</v>
      </c>
      <c r="E360" s="27" t="s">
        <v>26</v>
      </c>
      <c r="F360" s="27" t="s">
        <v>38</v>
      </c>
      <c r="G360" s="27" t="s">
        <v>40</v>
      </c>
      <c r="H360" s="27" t="s">
        <v>7</v>
      </c>
      <c r="I360" s="27" t="s">
        <v>11</v>
      </c>
      <c r="J360" s="27" t="s">
        <v>234</v>
      </c>
      <c r="K360" s="65"/>
      <c r="L360" s="30">
        <f>L361</f>
        <v>0</v>
      </c>
      <c r="M360" s="30">
        <f t="shared" ref="M360:N361" si="139">M361</f>
        <v>0</v>
      </c>
      <c r="N360" s="30">
        <f t="shared" si="139"/>
        <v>0</v>
      </c>
    </row>
    <row r="361" spans="2:14" s="8" customFormat="1" ht="75" hidden="1">
      <c r="B361" s="27" t="s">
        <v>26</v>
      </c>
      <c r="C361" s="27" t="s">
        <v>38</v>
      </c>
      <c r="D361" s="24" t="s">
        <v>45</v>
      </c>
      <c r="E361" s="27" t="s">
        <v>26</v>
      </c>
      <c r="F361" s="27" t="s">
        <v>38</v>
      </c>
      <c r="G361" s="27" t="s">
        <v>40</v>
      </c>
      <c r="H361" s="27" t="s">
        <v>7</v>
      </c>
      <c r="I361" s="27" t="s">
        <v>11</v>
      </c>
      <c r="J361" s="27" t="s">
        <v>234</v>
      </c>
      <c r="K361" s="65">
        <v>400</v>
      </c>
      <c r="L361" s="30">
        <f>L362</f>
        <v>0</v>
      </c>
      <c r="M361" s="30">
        <f t="shared" si="139"/>
        <v>0</v>
      </c>
      <c r="N361" s="30">
        <f t="shared" si="139"/>
        <v>0</v>
      </c>
    </row>
    <row r="362" spans="2:14" s="8" customFormat="1" hidden="1">
      <c r="B362" s="27" t="s">
        <v>26</v>
      </c>
      <c r="C362" s="27" t="s">
        <v>38</v>
      </c>
      <c r="D362" s="24" t="s">
        <v>51</v>
      </c>
      <c r="E362" s="27" t="s">
        <v>26</v>
      </c>
      <c r="F362" s="27" t="s">
        <v>38</v>
      </c>
      <c r="G362" s="27" t="s">
        <v>40</v>
      </c>
      <c r="H362" s="27" t="s">
        <v>7</v>
      </c>
      <c r="I362" s="27" t="s">
        <v>11</v>
      </c>
      <c r="J362" s="27" t="s">
        <v>234</v>
      </c>
      <c r="K362" s="65">
        <v>410</v>
      </c>
      <c r="L362" s="30">
        <f>(5000)-5000</f>
        <v>0</v>
      </c>
      <c r="M362" s="30">
        <f t="shared" ref="M362:N362" si="140">(5000)-5000</f>
        <v>0</v>
      </c>
      <c r="N362" s="30">
        <f t="shared" si="140"/>
        <v>0</v>
      </c>
    </row>
    <row r="363" spans="2:14" s="8" customFormat="1" ht="75" hidden="1">
      <c r="B363" s="27" t="s">
        <v>26</v>
      </c>
      <c r="C363" s="27" t="s">
        <v>38</v>
      </c>
      <c r="D363" s="24" t="s">
        <v>357</v>
      </c>
      <c r="E363" s="27" t="s">
        <v>26</v>
      </c>
      <c r="F363" s="27" t="s">
        <v>38</v>
      </c>
      <c r="G363" s="67" t="s">
        <v>40</v>
      </c>
      <c r="H363" s="67" t="s">
        <v>7</v>
      </c>
      <c r="I363" s="67" t="s">
        <v>11</v>
      </c>
      <c r="J363" s="67" t="s">
        <v>356</v>
      </c>
      <c r="K363" s="65"/>
      <c r="L363" s="30">
        <f>L364</f>
        <v>0</v>
      </c>
      <c r="M363" s="30">
        <f t="shared" ref="M363:N364" si="141">M364</f>
        <v>0</v>
      </c>
      <c r="N363" s="30">
        <f t="shared" si="141"/>
        <v>0</v>
      </c>
    </row>
    <row r="364" spans="2:14" s="8" customFormat="1" ht="56.25" hidden="1">
      <c r="B364" s="27" t="s">
        <v>26</v>
      </c>
      <c r="C364" s="27" t="s">
        <v>38</v>
      </c>
      <c r="D364" s="24" t="s">
        <v>125</v>
      </c>
      <c r="E364" s="27" t="s">
        <v>26</v>
      </c>
      <c r="F364" s="27" t="s">
        <v>38</v>
      </c>
      <c r="G364" s="67" t="s">
        <v>40</v>
      </c>
      <c r="H364" s="67" t="s">
        <v>7</v>
      </c>
      <c r="I364" s="67" t="s">
        <v>11</v>
      </c>
      <c r="J364" s="67" t="s">
        <v>356</v>
      </c>
      <c r="K364" s="65">
        <v>200</v>
      </c>
      <c r="L364" s="30">
        <f>L365</f>
        <v>0</v>
      </c>
      <c r="M364" s="30">
        <f t="shared" si="141"/>
        <v>0</v>
      </c>
      <c r="N364" s="30">
        <f t="shared" si="141"/>
        <v>0</v>
      </c>
    </row>
    <row r="365" spans="2:14" s="8" customFormat="1" ht="56.25" hidden="1">
      <c r="B365" s="27" t="s">
        <v>26</v>
      </c>
      <c r="C365" s="27" t="s">
        <v>38</v>
      </c>
      <c r="D365" s="24" t="s">
        <v>23</v>
      </c>
      <c r="E365" s="27" t="s">
        <v>26</v>
      </c>
      <c r="F365" s="27" t="s">
        <v>38</v>
      </c>
      <c r="G365" s="67" t="s">
        <v>40</v>
      </c>
      <c r="H365" s="67" t="s">
        <v>7</v>
      </c>
      <c r="I365" s="67" t="s">
        <v>11</v>
      </c>
      <c r="J365" s="67" t="s">
        <v>356</v>
      </c>
      <c r="K365" s="65">
        <v>240</v>
      </c>
      <c r="L365" s="30"/>
      <c r="M365" s="30"/>
      <c r="N365" s="30"/>
    </row>
    <row r="366" spans="2:14" s="8" customFormat="1" ht="75" hidden="1">
      <c r="B366" s="27" t="s">
        <v>26</v>
      </c>
      <c r="C366" s="27" t="s">
        <v>38</v>
      </c>
      <c r="D366" s="24" t="s">
        <v>384</v>
      </c>
      <c r="E366" s="27" t="s">
        <v>26</v>
      </c>
      <c r="F366" s="27" t="s">
        <v>38</v>
      </c>
      <c r="G366" s="67" t="s">
        <v>40</v>
      </c>
      <c r="H366" s="67" t="s">
        <v>7</v>
      </c>
      <c r="I366" s="67" t="s">
        <v>11</v>
      </c>
      <c r="J366" s="67" t="s">
        <v>385</v>
      </c>
      <c r="K366" s="65"/>
      <c r="L366" s="30">
        <f>L367</f>
        <v>0</v>
      </c>
      <c r="M366" s="30">
        <f t="shared" ref="M366:N367" si="142">M367</f>
        <v>0</v>
      </c>
      <c r="N366" s="30">
        <f t="shared" si="142"/>
        <v>0</v>
      </c>
    </row>
    <row r="367" spans="2:14" s="8" customFormat="1" ht="56.25" hidden="1">
      <c r="B367" s="27" t="s">
        <v>26</v>
      </c>
      <c r="C367" s="27" t="s">
        <v>38</v>
      </c>
      <c r="D367" s="24" t="s">
        <v>125</v>
      </c>
      <c r="E367" s="27" t="s">
        <v>26</v>
      </c>
      <c r="F367" s="27" t="s">
        <v>38</v>
      </c>
      <c r="G367" s="67" t="s">
        <v>40</v>
      </c>
      <c r="H367" s="67" t="s">
        <v>7</v>
      </c>
      <c r="I367" s="67" t="s">
        <v>11</v>
      </c>
      <c r="J367" s="67" t="s">
        <v>385</v>
      </c>
      <c r="K367" s="65">
        <v>200</v>
      </c>
      <c r="L367" s="30">
        <f>L368</f>
        <v>0</v>
      </c>
      <c r="M367" s="30">
        <f t="shared" si="142"/>
        <v>0</v>
      </c>
      <c r="N367" s="30">
        <f t="shared" si="142"/>
        <v>0</v>
      </c>
    </row>
    <row r="368" spans="2:14" s="8" customFormat="1" ht="56.25" hidden="1">
      <c r="B368" s="27" t="s">
        <v>26</v>
      </c>
      <c r="C368" s="27" t="s">
        <v>38</v>
      </c>
      <c r="D368" s="24" t="s">
        <v>23</v>
      </c>
      <c r="E368" s="27" t="s">
        <v>26</v>
      </c>
      <c r="F368" s="27" t="s">
        <v>38</v>
      </c>
      <c r="G368" s="67" t="s">
        <v>40</v>
      </c>
      <c r="H368" s="67" t="s">
        <v>7</v>
      </c>
      <c r="I368" s="67" t="s">
        <v>11</v>
      </c>
      <c r="J368" s="67" t="s">
        <v>385</v>
      </c>
      <c r="K368" s="65">
        <v>240</v>
      </c>
      <c r="L368" s="30"/>
      <c r="M368" s="30"/>
      <c r="N368" s="30"/>
    </row>
    <row r="369" spans="2:14" s="8" customFormat="1" ht="75" hidden="1">
      <c r="B369" s="27" t="s">
        <v>26</v>
      </c>
      <c r="C369" s="27" t="s">
        <v>38</v>
      </c>
      <c r="D369" s="24" t="s">
        <v>386</v>
      </c>
      <c r="E369" s="27" t="s">
        <v>26</v>
      </c>
      <c r="F369" s="27" t="s">
        <v>38</v>
      </c>
      <c r="G369" s="67" t="s">
        <v>40</v>
      </c>
      <c r="H369" s="67" t="s">
        <v>7</v>
      </c>
      <c r="I369" s="67" t="s">
        <v>11</v>
      </c>
      <c r="J369" s="67" t="s">
        <v>387</v>
      </c>
      <c r="K369" s="65"/>
      <c r="L369" s="30">
        <f>L370</f>
        <v>0</v>
      </c>
      <c r="M369" s="30">
        <f t="shared" ref="M369:N370" si="143">M370</f>
        <v>0</v>
      </c>
      <c r="N369" s="30">
        <f t="shared" si="143"/>
        <v>0</v>
      </c>
    </row>
    <row r="370" spans="2:14" s="8" customFormat="1" ht="56.25" hidden="1">
      <c r="B370" s="27" t="s">
        <v>26</v>
      </c>
      <c r="C370" s="27" t="s">
        <v>38</v>
      </c>
      <c r="D370" s="24" t="s">
        <v>125</v>
      </c>
      <c r="E370" s="27" t="s">
        <v>26</v>
      </c>
      <c r="F370" s="27" t="s">
        <v>38</v>
      </c>
      <c r="G370" s="67" t="s">
        <v>40</v>
      </c>
      <c r="H370" s="67" t="s">
        <v>7</v>
      </c>
      <c r="I370" s="67" t="s">
        <v>11</v>
      </c>
      <c r="J370" s="67" t="s">
        <v>387</v>
      </c>
      <c r="K370" s="65">
        <v>200</v>
      </c>
      <c r="L370" s="30">
        <f>L371</f>
        <v>0</v>
      </c>
      <c r="M370" s="30">
        <f t="shared" si="143"/>
        <v>0</v>
      </c>
      <c r="N370" s="30">
        <f t="shared" si="143"/>
        <v>0</v>
      </c>
    </row>
    <row r="371" spans="2:14" s="8" customFormat="1" ht="56.25" hidden="1">
      <c r="B371" s="27" t="s">
        <v>26</v>
      </c>
      <c r="C371" s="27" t="s">
        <v>38</v>
      </c>
      <c r="D371" s="24" t="s">
        <v>23</v>
      </c>
      <c r="E371" s="27" t="s">
        <v>26</v>
      </c>
      <c r="F371" s="27" t="s">
        <v>38</v>
      </c>
      <c r="G371" s="67" t="s">
        <v>40</v>
      </c>
      <c r="H371" s="67" t="s">
        <v>7</v>
      </c>
      <c r="I371" s="67" t="s">
        <v>11</v>
      </c>
      <c r="J371" s="67" t="s">
        <v>387</v>
      </c>
      <c r="K371" s="65">
        <v>240</v>
      </c>
      <c r="L371" s="30"/>
      <c r="M371" s="30"/>
      <c r="N371" s="30"/>
    </row>
    <row r="372" spans="2:14" s="8" customFormat="1" ht="75" hidden="1">
      <c r="B372" s="27" t="s">
        <v>26</v>
      </c>
      <c r="C372" s="27" t="s">
        <v>38</v>
      </c>
      <c r="D372" s="24" t="s">
        <v>388</v>
      </c>
      <c r="E372" s="27" t="s">
        <v>26</v>
      </c>
      <c r="F372" s="27" t="s">
        <v>38</v>
      </c>
      <c r="G372" s="67" t="s">
        <v>40</v>
      </c>
      <c r="H372" s="67" t="s">
        <v>7</v>
      </c>
      <c r="I372" s="67" t="s">
        <v>11</v>
      </c>
      <c r="J372" s="67" t="s">
        <v>389</v>
      </c>
      <c r="K372" s="65"/>
      <c r="L372" s="30">
        <f>L373</f>
        <v>0</v>
      </c>
      <c r="M372" s="30">
        <f t="shared" ref="M372:N373" si="144">M373</f>
        <v>0</v>
      </c>
      <c r="N372" s="30">
        <f t="shared" si="144"/>
        <v>0</v>
      </c>
    </row>
    <row r="373" spans="2:14" s="8" customFormat="1" ht="56.25" hidden="1">
      <c r="B373" s="27" t="s">
        <v>26</v>
      </c>
      <c r="C373" s="27" t="s">
        <v>38</v>
      </c>
      <c r="D373" s="24" t="s">
        <v>125</v>
      </c>
      <c r="E373" s="27" t="s">
        <v>26</v>
      </c>
      <c r="F373" s="27" t="s">
        <v>38</v>
      </c>
      <c r="G373" s="67" t="s">
        <v>40</v>
      </c>
      <c r="H373" s="67" t="s">
        <v>7</v>
      </c>
      <c r="I373" s="67" t="s">
        <v>11</v>
      </c>
      <c r="J373" s="67" t="s">
        <v>389</v>
      </c>
      <c r="K373" s="65">
        <v>200</v>
      </c>
      <c r="L373" s="30">
        <f>L374</f>
        <v>0</v>
      </c>
      <c r="M373" s="30">
        <f t="shared" si="144"/>
        <v>0</v>
      </c>
      <c r="N373" s="30">
        <f t="shared" si="144"/>
        <v>0</v>
      </c>
    </row>
    <row r="374" spans="2:14" s="8" customFormat="1" ht="56.25" hidden="1">
      <c r="B374" s="27" t="s">
        <v>26</v>
      </c>
      <c r="C374" s="27" t="s">
        <v>38</v>
      </c>
      <c r="D374" s="24" t="s">
        <v>23</v>
      </c>
      <c r="E374" s="27" t="s">
        <v>26</v>
      </c>
      <c r="F374" s="27" t="s">
        <v>38</v>
      </c>
      <c r="G374" s="67" t="s">
        <v>40</v>
      </c>
      <c r="H374" s="67" t="s">
        <v>7</v>
      </c>
      <c r="I374" s="67" t="s">
        <v>11</v>
      </c>
      <c r="J374" s="67" t="s">
        <v>389</v>
      </c>
      <c r="K374" s="65">
        <v>240</v>
      </c>
      <c r="L374" s="30"/>
      <c r="M374" s="30"/>
      <c r="N374" s="30"/>
    </row>
    <row r="375" spans="2:14" s="8" customFormat="1" hidden="1">
      <c r="B375" s="27" t="s">
        <v>26</v>
      </c>
      <c r="C375" s="27" t="s">
        <v>38</v>
      </c>
      <c r="D375" s="24" t="s">
        <v>165</v>
      </c>
      <c r="E375" s="27" t="s">
        <v>26</v>
      </c>
      <c r="F375" s="27" t="s">
        <v>38</v>
      </c>
      <c r="G375" s="67" t="s">
        <v>40</v>
      </c>
      <c r="H375" s="67" t="s">
        <v>7</v>
      </c>
      <c r="I375" s="67" t="s">
        <v>11</v>
      </c>
      <c r="J375" s="67" t="s">
        <v>166</v>
      </c>
      <c r="K375" s="65"/>
      <c r="L375" s="75">
        <f>L376</f>
        <v>0</v>
      </c>
      <c r="M375" s="75">
        <f t="shared" ref="M375:N376" si="145">M376</f>
        <v>0</v>
      </c>
      <c r="N375" s="30">
        <f t="shared" si="145"/>
        <v>2000</v>
      </c>
    </row>
    <row r="376" spans="2:14" s="8" customFormat="1" ht="56.25" hidden="1">
      <c r="B376" s="27" t="s">
        <v>26</v>
      </c>
      <c r="C376" s="27" t="s">
        <v>38</v>
      </c>
      <c r="D376" s="24" t="s">
        <v>125</v>
      </c>
      <c r="E376" s="27" t="s">
        <v>26</v>
      </c>
      <c r="F376" s="27" t="s">
        <v>38</v>
      </c>
      <c r="G376" s="67" t="s">
        <v>40</v>
      </c>
      <c r="H376" s="67" t="s">
        <v>7</v>
      </c>
      <c r="I376" s="67" t="s">
        <v>11</v>
      </c>
      <c r="J376" s="67" t="s">
        <v>166</v>
      </c>
      <c r="K376" s="65">
        <v>200</v>
      </c>
      <c r="L376" s="75">
        <f>L377</f>
        <v>0</v>
      </c>
      <c r="M376" s="75">
        <f t="shared" si="145"/>
        <v>0</v>
      </c>
      <c r="N376" s="30">
        <f t="shared" si="145"/>
        <v>2000</v>
      </c>
    </row>
    <row r="377" spans="2:14" s="8" customFormat="1" ht="56.25" hidden="1">
      <c r="B377" s="27" t="s">
        <v>26</v>
      </c>
      <c r="C377" s="27" t="s">
        <v>38</v>
      </c>
      <c r="D377" s="24" t="s">
        <v>23</v>
      </c>
      <c r="E377" s="27" t="s">
        <v>26</v>
      </c>
      <c r="F377" s="27" t="s">
        <v>38</v>
      </c>
      <c r="G377" s="67" t="s">
        <v>40</v>
      </c>
      <c r="H377" s="67" t="s">
        <v>7</v>
      </c>
      <c r="I377" s="67" t="s">
        <v>11</v>
      </c>
      <c r="J377" s="67" t="s">
        <v>166</v>
      </c>
      <c r="K377" s="65">
        <v>240</v>
      </c>
      <c r="L377" s="75">
        <f>0</f>
        <v>0</v>
      </c>
      <c r="M377" s="75"/>
      <c r="N377" s="30">
        <f>2000</f>
        <v>2000</v>
      </c>
    </row>
    <row r="378" spans="2:14" s="8" customFormat="1" ht="37.5" hidden="1">
      <c r="B378" s="27" t="s">
        <v>26</v>
      </c>
      <c r="C378" s="27" t="s">
        <v>38</v>
      </c>
      <c r="D378" s="24" t="s">
        <v>578</v>
      </c>
      <c r="E378" s="27" t="s">
        <v>26</v>
      </c>
      <c r="F378" s="27" t="s">
        <v>38</v>
      </c>
      <c r="G378" s="67" t="s">
        <v>40</v>
      </c>
      <c r="H378" s="67" t="s">
        <v>7</v>
      </c>
      <c r="I378" s="67" t="s">
        <v>11</v>
      </c>
      <c r="J378" s="67" t="s">
        <v>577</v>
      </c>
      <c r="K378" s="65"/>
      <c r="L378" s="30">
        <f>L379</f>
        <v>0</v>
      </c>
      <c r="M378" s="30">
        <f t="shared" ref="M378:N379" si="146">M379</f>
        <v>0</v>
      </c>
      <c r="N378" s="30">
        <f t="shared" si="146"/>
        <v>0</v>
      </c>
    </row>
    <row r="379" spans="2:14" s="8" customFormat="1" ht="56.25" hidden="1">
      <c r="B379" s="27" t="s">
        <v>26</v>
      </c>
      <c r="C379" s="27" t="s">
        <v>38</v>
      </c>
      <c r="D379" s="24" t="s">
        <v>125</v>
      </c>
      <c r="E379" s="27" t="s">
        <v>26</v>
      </c>
      <c r="F379" s="27" t="s">
        <v>38</v>
      </c>
      <c r="G379" s="67" t="s">
        <v>40</v>
      </c>
      <c r="H379" s="67" t="s">
        <v>7</v>
      </c>
      <c r="I379" s="67" t="s">
        <v>11</v>
      </c>
      <c r="J379" s="67" t="s">
        <v>577</v>
      </c>
      <c r="K379" s="65">
        <v>200</v>
      </c>
      <c r="L379" s="30">
        <f>L380</f>
        <v>0</v>
      </c>
      <c r="M379" s="30">
        <f t="shared" si="146"/>
        <v>0</v>
      </c>
      <c r="N379" s="30">
        <f t="shared" si="146"/>
        <v>0</v>
      </c>
    </row>
    <row r="380" spans="2:14" s="8" customFormat="1" ht="56.25" hidden="1">
      <c r="B380" s="27" t="s">
        <v>26</v>
      </c>
      <c r="C380" s="27" t="s">
        <v>38</v>
      </c>
      <c r="D380" s="24" t="s">
        <v>23</v>
      </c>
      <c r="E380" s="27" t="s">
        <v>26</v>
      </c>
      <c r="F380" s="27" t="s">
        <v>38</v>
      </c>
      <c r="G380" s="67" t="s">
        <v>40</v>
      </c>
      <c r="H380" s="67" t="s">
        <v>7</v>
      </c>
      <c r="I380" s="67" t="s">
        <v>11</v>
      </c>
      <c r="J380" s="67" t="s">
        <v>577</v>
      </c>
      <c r="K380" s="65">
        <v>240</v>
      </c>
      <c r="L380" s="30"/>
      <c r="M380" s="30"/>
      <c r="N380" s="30"/>
    </row>
    <row r="381" spans="2:14" s="8" customFormat="1" ht="37.5" hidden="1">
      <c r="B381" s="27" t="s">
        <v>26</v>
      </c>
      <c r="C381" s="27" t="s">
        <v>38</v>
      </c>
      <c r="D381" s="24" t="s">
        <v>586</v>
      </c>
      <c r="E381" s="27" t="s">
        <v>26</v>
      </c>
      <c r="F381" s="27" t="s">
        <v>38</v>
      </c>
      <c r="G381" s="67" t="s">
        <v>40</v>
      </c>
      <c r="H381" s="67" t="s">
        <v>7</v>
      </c>
      <c r="I381" s="67" t="s">
        <v>11</v>
      </c>
      <c r="J381" s="67" t="s">
        <v>587</v>
      </c>
      <c r="K381" s="65"/>
      <c r="L381" s="30">
        <f>L382</f>
        <v>0</v>
      </c>
      <c r="M381" s="30">
        <f t="shared" ref="M381:N382" si="147">M382</f>
        <v>0</v>
      </c>
      <c r="N381" s="30">
        <f t="shared" si="147"/>
        <v>0</v>
      </c>
    </row>
    <row r="382" spans="2:14" s="8" customFormat="1" ht="56.25" hidden="1">
      <c r="B382" s="27" t="s">
        <v>26</v>
      </c>
      <c r="C382" s="27" t="s">
        <v>38</v>
      </c>
      <c r="D382" s="24" t="s">
        <v>125</v>
      </c>
      <c r="E382" s="27" t="s">
        <v>26</v>
      </c>
      <c r="F382" s="27" t="s">
        <v>38</v>
      </c>
      <c r="G382" s="67" t="s">
        <v>40</v>
      </c>
      <c r="H382" s="67" t="s">
        <v>7</v>
      </c>
      <c r="I382" s="67" t="s">
        <v>11</v>
      </c>
      <c r="J382" s="67" t="s">
        <v>587</v>
      </c>
      <c r="K382" s="65">
        <v>200</v>
      </c>
      <c r="L382" s="30">
        <f>L383</f>
        <v>0</v>
      </c>
      <c r="M382" s="30">
        <f t="shared" si="147"/>
        <v>0</v>
      </c>
      <c r="N382" s="30">
        <f t="shared" si="147"/>
        <v>0</v>
      </c>
    </row>
    <row r="383" spans="2:14" s="8" customFormat="1" ht="56.25" hidden="1">
      <c r="B383" s="27" t="s">
        <v>26</v>
      </c>
      <c r="C383" s="27" t="s">
        <v>38</v>
      </c>
      <c r="D383" s="24" t="s">
        <v>23</v>
      </c>
      <c r="E383" s="27" t="s">
        <v>26</v>
      </c>
      <c r="F383" s="27" t="s">
        <v>38</v>
      </c>
      <c r="G383" s="67" t="s">
        <v>40</v>
      </c>
      <c r="H383" s="67" t="s">
        <v>7</v>
      </c>
      <c r="I383" s="67" t="s">
        <v>11</v>
      </c>
      <c r="J383" s="67" t="s">
        <v>587</v>
      </c>
      <c r="K383" s="65">
        <v>240</v>
      </c>
      <c r="L383" s="30">
        <f>100-70-30</f>
        <v>0</v>
      </c>
      <c r="M383" s="30">
        <f t="shared" ref="M383:N383" si="148">100-70-30</f>
        <v>0</v>
      </c>
      <c r="N383" s="30">
        <f t="shared" si="148"/>
        <v>0</v>
      </c>
    </row>
    <row r="384" spans="2:14" s="8" customFormat="1" ht="37.5" hidden="1">
      <c r="B384" s="27" t="s">
        <v>26</v>
      </c>
      <c r="C384" s="27" t="s">
        <v>38</v>
      </c>
      <c r="D384" s="24" t="s">
        <v>548</v>
      </c>
      <c r="E384" s="27" t="s">
        <v>26</v>
      </c>
      <c r="F384" s="27" t="s">
        <v>38</v>
      </c>
      <c r="G384" s="67" t="s">
        <v>40</v>
      </c>
      <c r="H384" s="67" t="s">
        <v>7</v>
      </c>
      <c r="I384" s="67" t="s">
        <v>11</v>
      </c>
      <c r="J384" s="67" t="s">
        <v>547</v>
      </c>
      <c r="K384" s="65"/>
      <c r="L384" s="30">
        <f>L385</f>
        <v>0</v>
      </c>
      <c r="M384" s="30">
        <f t="shared" ref="M384:N385" si="149">M385</f>
        <v>0</v>
      </c>
      <c r="N384" s="30">
        <f t="shared" si="149"/>
        <v>0</v>
      </c>
    </row>
    <row r="385" spans="2:14" s="8" customFormat="1" ht="56.25" hidden="1">
      <c r="B385" s="27" t="s">
        <v>26</v>
      </c>
      <c r="C385" s="27" t="s">
        <v>38</v>
      </c>
      <c r="D385" s="24" t="s">
        <v>125</v>
      </c>
      <c r="E385" s="27" t="s">
        <v>26</v>
      </c>
      <c r="F385" s="27" t="s">
        <v>38</v>
      </c>
      <c r="G385" s="67" t="s">
        <v>40</v>
      </c>
      <c r="H385" s="67" t="s">
        <v>7</v>
      </c>
      <c r="I385" s="67" t="s">
        <v>11</v>
      </c>
      <c r="J385" s="67" t="s">
        <v>547</v>
      </c>
      <c r="K385" s="65">
        <v>200</v>
      </c>
      <c r="L385" s="30">
        <f>L386</f>
        <v>0</v>
      </c>
      <c r="M385" s="30">
        <f t="shared" si="149"/>
        <v>0</v>
      </c>
      <c r="N385" s="30">
        <f t="shared" si="149"/>
        <v>0</v>
      </c>
    </row>
    <row r="386" spans="2:14" s="8" customFormat="1" ht="56.25" hidden="1">
      <c r="B386" s="27" t="s">
        <v>26</v>
      </c>
      <c r="C386" s="27" t="s">
        <v>38</v>
      </c>
      <c r="D386" s="24" t="s">
        <v>23</v>
      </c>
      <c r="E386" s="27" t="s">
        <v>26</v>
      </c>
      <c r="F386" s="27" t="s">
        <v>38</v>
      </c>
      <c r="G386" s="67" t="s">
        <v>40</v>
      </c>
      <c r="H386" s="67" t="s">
        <v>7</v>
      </c>
      <c r="I386" s="67" t="s">
        <v>11</v>
      </c>
      <c r="J386" s="67" t="s">
        <v>547</v>
      </c>
      <c r="K386" s="65">
        <v>240</v>
      </c>
      <c r="L386" s="30"/>
      <c r="M386" s="30"/>
      <c r="N386" s="30"/>
    </row>
    <row r="387" spans="2:14" s="8" customFormat="1" ht="93.75" hidden="1">
      <c r="B387" s="27" t="s">
        <v>26</v>
      </c>
      <c r="C387" s="27" t="s">
        <v>38</v>
      </c>
      <c r="D387" s="24" t="s">
        <v>550</v>
      </c>
      <c r="E387" s="27" t="s">
        <v>26</v>
      </c>
      <c r="F387" s="27" t="s">
        <v>38</v>
      </c>
      <c r="G387" s="67" t="s">
        <v>40</v>
      </c>
      <c r="H387" s="67" t="s">
        <v>7</v>
      </c>
      <c r="I387" s="67" t="s">
        <v>11</v>
      </c>
      <c r="J387" s="67" t="s">
        <v>549</v>
      </c>
      <c r="K387" s="65"/>
      <c r="L387" s="30">
        <f>L388</f>
        <v>0</v>
      </c>
      <c r="M387" s="30">
        <f t="shared" ref="M387:N388" si="150">M388</f>
        <v>0</v>
      </c>
      <c r="N387" s="30">
        <f t="shared" si="150"/>
        <v>0</v>
      </c>
    </row>
    <row r="388" spans="2:14" s="8" customFormat="1" ht="75" hidden="1">
      <c r="B388" s="27" t="s">
        <v>26</v>
      </c>
      <c r="C388" s="27" t="s">
        <v>38</v>
      </c>
      <c r="D388" s="24" t="s">
        <v>45</v>
      </c>
      <c r="E388" s="27" t="s">
        <v>26</v>
      </c>
      <c r="F388" s="27" t="s">
        <v>38</v>
      </c>
      <c r="G388" s="67" t="s">
        <v>40</v>
      </c>
      <c r="H388" s="67" t="s">
        <v>7</v>
      </c>
      <c r="I388" s="67" t="s">
        <v>11</v>
      </c>
      <c r="J388" s="67" t="s">
        <v>549</v>
      </c>
      <c r="K388" s="65">
        <v>400</v>
      </c>
      <c r="L388" s="30">
        <f>L389</f>
        <v>0</v>
      </c>
      <c r="M388" s="30">
        <f t="shared" si="150"/>
        <v>0</v>
      </c>
      <c r="N388" s="30">
        <f t="shared" si="150"/>
        <v>0</v>
      </c>
    </row>
    <row r="389" spans="2:14" s="8" customFormat="1" hidden="1">
      <c r="B389" s="27" t="s">
        <v>26</v>
      </c>
      <c r="C389" s="27" t="s">
        <v>38</v>
      </c>
      <c r="D389" s="24" t="s">
        <v>46</v>
      </c>
      <c r="E389" s="27" t="s">
        <v>26</v>
      </c>
      <c r="F389" s="27" t="s">
        <v>38</v>
      </c>
      <c r="G389" s="67" t="s">
        <v>40</v>
      </c>
      <c r="H389" s="67" t="s">
        <v>7</v>
      </c>
      <c r="I389" s="67" t="s">
        <v>11</v>
      </c>
      <c r="J389" s="67" t="s">
        <v>549</v>
      </c>
      <c r="K389" s="65">
        <v>410</v>
      </c>
      <c r="L389" s="30">
        <f>0+2750-2750</f>
        <v>0</v>
      </c>
      <c r="M389" s="30">
        <f t="shared" ref="M389:N389" si="151">0+2750-2750</f>
        <v>0</v>
      </c>
      <c r="N389" s="30">
        <f t="shared" si="151"/>
        <v>0</v>
      </c>
    </row>
    <row r="390" spans="2:14" s="8" customFormat="1" ht="75" hidden="1">
      <c r="B390" s="27" t="s">
        <v>26</v>
      </c>
      <c r="C390" s="27" t="s">
        <v>38</v>
      </c>
      <c r="D390" s="24" t="s">
        <v>562</v>
      </c>
      <c r="E390" s="27" t="s">
        <v>26</v>
      </c>
      <c r="F390" s="27" t="s">
        <v>38</v>
      </c>
      <c r="G390" s="67" t="s">
        <v>40</v>
      </c>
      <c r="H390" s="67" t="s">
        <v>7</v>
      </c>
      <c r="I390" s="67" t="s">
        <v>11</v>
      </c>
      <c r="J390" s="67" t="s">
        <v>561</v>
      </c>
      <c r="K390" s="65"/>
      <c r="L390" s="30">
        <f>L391</f>
        <v>0</v>
      </c>
      <c r="M390" s="30">
        <f t="shared" ref="M390:N391" si="152">M391</f>
        <v>0</v>
      </c>
      <c r="N390" s="30">
        <f t="shared" si="152"/>
        <v>0</v>
      </c>
    </row>
    <row r="391" spans="2:14" s="8" customFormat="1" ht="75" hidden="1">
      <c r="B391" s="27" t="s">
        <v>26</v>
      </c>
      <c r="C391" s="27" t="s">
        <v>38</v>
      </c>
      <c r="D391" s="24" t="s">
        <v>45</v>
      </c>
      <c r="E391" s="27" t="s">
        <v>26</v>
      </c>
      <c r="F391" s="27" t="s">
        <v>38</v>
      </c>
      <c r="G391" s="67" t="s">
        <v>40</v>
      </c>
      <c r="H391" s="67" t="s">
        <v>7</v>
      </c>
      <c r="I391" s="67" t="s">
        <v>11</v>
      </c>
      <c r="J391" s="67" t="s">
        <v>561</v>
      </c>
      <c r="K391" s="65">
        <v>400</v>
      </c>
      <c r="L391" s="30">
        <f>L392</f>
        <v>0</v>
      </c>
      <c r="M391" s="30">
        <f t="shared" si="152"/>
        <v>0</v>
      </c>
      <c r="N391" s="30">
        <f t="shared" si="152"/>
        <v>0</v>
      </c>
    </row>
    <row r="392" spans="2:14" s="8" customFormat="1" hidden="1">
      <c r="B392" s="27" t="s">
        <v>26</v>
      </c>
      <c r="C392" s="27" t="s">
        <v>38</v>
      </c>
      <c r="D392" s="24" t="s">
        <v>46</v>
      </c>
      <c r="E392" s="27" t="s">
        <v>26</v>
      </c>
      <c r="F392" s="27" t="s">
        <v>38</v>
      </c>
      <c r="G392" s="67" t="s">
        <v>40</v>
      </c>
      <c r="H392" s="67" t="s">
        <v>7</v>
      </c>
      <c r="I392" s="67" t="s">
        <v>11</v>
      </c>
      <c r="J392" s="67" t="s">
        <v>561</v>
      </c>
      <c r="K392" s="65">
        <v>410</v>
      </c>
      <c r="L392" s="30"/>
      <c r="M392" s="30"/>
      <c r="N392" s="30"/>
    </row>
    <row r="393" spans="2:14" s="8" customFormat="1" ht="56.25" hidden="1">
      <c r="B393" s="27" t="s">
        <v>26</v>
      </c>
      <c r="C393" s="27" t="s">
        <v>38</v>
      </c>
      <c r="D393" s="24" t="s">
        <v>588</v>
      </c>
      <c r="E393" s="27" t="s">
        <v>26</v>
      </c>
      <c r="F393" s="27" t="s">
        <v>38</v>
      </c>
      <c r="G393" s="67" t="s">
        <v>40</v>
      </c>
      <c r="H393" s="67" t="s">
        <v>7</v>
      </c>
      <c r="I393" s="67" t="s">
        <v>11</v>
      </c>
      <c r="J393" s="67" t="s">
        <v>589</v>
      </c>
      <c r="K393" s="65"/>
      <c r="L393" s="30">
        <f>L394</f>
        <v>350</v>
      </c>
      <c r="M393" s="30">
        <f t="shared" ref="M393:N394" si="153">M394</f>
        <v>350</v>
      </c>
      <c r="N393" s="30">
        <f t="shared" si="153"/>
        <v>350</v>
      </c>
    </row>
    <row r="394" spans="2:14" s="8" customFormat="1" ht="56.25" hidden="1">
      <c r="B394" s="27" t="s">
        <v>26</v>
      </c>
      <c r="C394" s="27" t="s">
        <v>38</v>
      </c>
      <c r="D394" s="24" t="s">
        <v>125</v>
      </c>
      <c r="E394" s="27" t="s">
        <v>26</v>
      </c>
      <c r="F394" s="27" t="s">
        <v>38</v>
      </c>
      <c r="G394" s="67" t="s">
        <v>40</v>
      </c>
      <c r="H394" s="67" t="s">
        <v>7</v>
      </c>
      <c r="I394" s="67" t="s">
        <v>11</v>
      </c>
      <c r="J394" s="67" t="s">
        <v>589</v>
      </c>
      <c r="K394" s="65">
        <v>200</v>
      </c>
      <c r="L394" s="30">
        <f>L395</f>
        <v>350</v>
      </c>
      <c r="M394" s="30">
        <f t="shared" si="153"/>
        <v>350</v>
      </c>
      <c r="N394" s="30">
        <f t="shared" si="153"/>
        <v>350</v>
      </c>
    </row>
    <row r="395" spans="2:14" s="8" customFormat="1" ht="56.25" hidden="1">
      <c r="B395" s="27" t="s">
        <v>26</v>
      </c>
      <c r="C395" s="27" t="s">
        <v>38</v>
      </c>
      <c r="D395" s="24" t="s">
        <v>23</v>
      </c>
      <c r="E395" s="27" t="s">
        <v>26</v>
      </c>
      <c r="F395" s="27" t="s">
        <v>38</v>
      </c>
      <c r="G395" s="67" t="s">
        <v>40</v>
      </c>
      <c r="H395" s="67" t="s">
        <v>7</v>
      </c>
      <c r="I395" s="67" t="s">
        <v>11</v>
      </c>
      <c r="J395" s="67" t="s">
        <v>589</v>
      </c>
      <c r="K395" s="65">
        <v>240</v>
      </c>
      <c r="L395" s="30">
        <f>350</f>
        <v>350</v>
      </c>
      <c r="M395" s="30">
        <f>350</f>
        <v>350</v>
      </c>
      <c r="N395" s="30">
        <f>350</f>
        <v>350</v>
      </c>
    </row>
    <row r="396" spans="2:14" s="8" customFormat="1" ht="56.25" hidden="1">
      <c r="B396" s="27" t="s">
        <v>26</v>
      </c>
      <c r="C396" s="27" t="s">
        <v>38</v>
      </c>
      <c r="D396" s="24" t="s">
        <v>590</v>
      </c>
      <c r="E396" s="27" t="s">
        <v>26</v>
      </c>
      <c r="F396" s="27" t="s">
        <v>38</v>
      </c>
      <c r="G396" s="67" t="s">
        <v>40</v>
      </c>
      <c r="H396" s="67" t="s">
        <v>7</v>
      </c>
      <c r="I396" s="67" t="s">
        <v>11</v>
      </c>
      <c r="J396" s="67" t="s">
        <v>591</v>
      </c>
      <c r="K396" s="65"/>
      <c r="L396" s="30">
        <f>L397</f>
        <v>0</v>
      </c>
      <c r="M396" s="30">
        <f t="shared" ref="M396:N397" si="154">M397</f>
        <v>0</v>
      </c>
      <c r="N396" s="30">
        <f t="shared" si="154"/>
        <v>0</v>
      </c>
    </row>
    <row r="397" spans="2:14" s="8" customFormat="1" ht="56.25" hidden="1">
      <c r="B397" s="27" t="s">
        <v>26</v>
      </c>
      <c r="C397" s="27" t="s">
        <v>38</v>
      </c>
      <c r="D397" s="24" t="s">
        <v>125</v>
      </c>
      <c r="E397" s="27" t="s">
        <v>26</v>
      </c>
      <c r="F397" s="27" t="s">
        <v>38</v>
      </c>
      <c r="G397" s="67" t="s">
        <v>40</v>
      </c>
      <c r="H397" s="67" t="s">
        <v>7</v>
      </c>
      <c r="I397" s="67" t="s">
        <v>11</v>
      </c>
      <c r="J397" s="67" t="s">
        <v>591</v>
      </c>
      <c r="K397" s="65">
        <v>200</v>
      </c>
      <c r="L397" s="30">
        <f>L398</f>
        <v>0</v>
      </c>
      <c r="M397" s="30">
        <f t="shared" si="154"/>
        <v>0</v>
      </c>
      <c r="N397" s="30">
        <f t="shared" si="154"/>
        <v>0</v>
      </c>
    </row>
    <row r="398" spans="2:14" s="8" customFormat="1" ht="56.25" hidden="1">
      <c r="B398" s="27" t="s">
        <v>26</v>
      </c>
      <c r="C398" s="27" t="s">
        <v>38</v>
      </c>
      <c r="D398" s="24" t="s">
        <v>23</v>
      </c>
      <c r="E398" s="27" t="s">
        <v>26</v>
      </c>
      <c r="F398" s="27" t="s">
        <v>38</v>
      </c>
      <c r="G398" s="67" t="s">
        <v>40</v>
      </c>
      <c r="H398" s="67" t="s">
        <v>7</v>
      </c>
      <c r="I398" s="67" t="s">
        <v>11</v>
      </c>
      <c r="J398" s="67" t="s">
        <v>591</v>
      </c>
      <c r="K398" s="65">
        <v>240</v>
      </c>
      <c r="L398" s="30"/>
      <c r="M398" s="30"/>
      <c r="N398" s="30"/>
    </row>
    <row r="399" spans="2:14" s="8" customFormat="1" ht="75" hidden="1">
      <c r="B399" s="27" t="s">
        <v>26</v>
      </c>
      <c r="C399" s="27" t="s">
        <v>38</v>
      </c>
      <c r="D399" s="24" t="s">
        <v>592</v>
      </c>
      <c r="E399" s="27" t="s">
        <v>26</v>
      </c>
      <c r="F399" s="27" t="s">
        <v>38</v>
      </c>
      <c r="G399" s="67" t="s">
        <v>40</v>
      </c>
      <c r="H399" s="67" t="s">
        <v>7</v>
      </c>
      <c r="I399" s="67" t="s">
        <v>11</v>
      </c>
      <c r="J399" s="67" t="s">
        <v>593</v>
      </c>
      <c r="K399" s="65"/>
      <c r="L399" s="30">
        <f>L400</f>
        <v>0</v>
      </c>
      <c r="M399" s="30">
        <f t="shared" ref="M399:N400" si="155">M400</f>
        <v>0</v>
      </c>
      <c r="N399" s="30">
        <f t="shared" si="155"/>
        <v>0</v>
      </c>
    </row>
    <row r="400" spans="2:14" s="8" customFormat="1" ht="56.25" hidden="1">
      <c r="B400" s="27" t="s">
        <v>26</v>
      </c>
      <c r="C400" s="27" t="s">
        <v>38</v>
      </c>
      <c r="D400" s="24" t="s">
        <v>125</v>
      </c>
      <c r="E400" s="27" t="s">
        <v>26</v>
      </c>
      <c r="F400" s="27" t="s">
        <v>38</v>
      </c>
      <c r="G400" s="67" t="s">
        <v>40</v>
      </c>
      <c r="H400" s="67" t="s">
        <v>7</v>
      </c>
      <c r="I400" s="67" t="s">
        <v>11</v>
      </c>
      <c r="J400" s="67" t="s">
        <v>593</v>
      </c>
      <c r="K400" s="65">
        <v>200</v>
      </c>
      <c r="L400" s="30">
        <f>L401</f>
        <v>0</v>
      </c>
      <c r="M400" s="30">
        <f t="shared" si="155"/>
        <v>0</v>
      </c>
      <c r="N400" s="30">
        <f t="shared" si="155"/>
        <v>0</v>
      </c>
    </row>
    <row r="401" spans="2:14" s="8" customFormat="1" ht="56.25" hidden="1">
      <c r="B401" s="27" t="s">
        <v>26</v>
      </c>
      <c r="C401" s="27" t="s">
        <v>38</v>
      </c>
      <c r="D401" s="24" t="s">
        <v>23</v>
      </c>
      <c r="E401" s="27" t="s">
        <v>26</v>
      </c>
      <c r="F401" s="27" t="s">
        <v>38</v>
      </c>
      <c r="G401" s="67" t="s">
        <v>40</v>
      </c>
      <c r="H401" s="67" t="s">
        <v>7</v>
      </c>
      <c r="I401" s="67" t="s">
        <v>11</v>
      </c>
      <c r="J401" s="67" t="s">
        <v>593</v>
      </c>
      <c r="K401" s="65">
        <v>240</v>
      </c>
      <c r="L401" s="30"/>
      <c r="M401" s="30"/>
      <c r="N401" s="30"/>
    </row>
    <row r="402" spans="2:14" s="8" customFormat="1" ht="37.5" hidden="1">
      <c r="B402" s="27" t="s">
        <v>26</v>
      </c>
      <c r="C402" s="27" t="s">
        <v>38</v>
      </c>
      <c r="D402" s="24" t="s">
        <v>594</v>
      </c>
      <c r="E402" s="27" t="s">
        <v>26</v>
      </c>
      <c r="F402" s="27" t="s">
        <v>38</v>
      </c>
      <c r="G402" s="67" t="s">
        <v>40</v>
      </c>
      <c r="H402" s="67" t="s">
        <v>7</v>
      </c>
      <c r="I402" s="67" t="s">
        <v>11</v>
      </c>
      <c r="J402" s="67" t="s">
        <v>595</v>
      </c>
      <c r="K402" s="65"/>
      <c r="L402" s="75">
        <f>L403</f>
        <v>0</v>
      </c>
      <c r="M402" s="30">
        <f t="shared" ref="M402:N403" si="156">M403</f>
        <v>1000</v>
      </c>
      <c r="N402" s="75">
        <f t="shared" si="156"/>
        <v>0</v>
      </c>
    </row>
    <row r="403" spans="2:14" s="8" customFormat="1" ht="56.25" hidden="1">
      <c r="B403" s="27" t="s">
        <v>26</v>
      </c>
      <c r="C403" s="27" t="s">
        <v>38</v>
      </c>
      <c r="D403" s="24" t="s">
        <v>125</v>
      </c>
      <c r="E403" s="27" t="s">
        <v>26</v>
      </c>
      <c r="F403" s="27" t="s">
        <v>38</v>
      </c>
      <c r="G403" s="67" t="s">
        <v>40</v>
      </c>
      <c r="H403" s="67" t="s">
        <v>7</v>
      </c>
      <c r="I403" s="67" t="s">
        <v>11</v>
      </c>
      <c r="J403" s="67" t="s">
        <v>595</v>
      </c>
      <c r="K403" s="65">
        <v>200</v>
      </c>
      <c r="L403" s="75">
        <f>L404</f>
        <v>0</v>
      </c>
      <c r="M403" s="30">
        <f t="shared" si="156"/>
        <v>1000</v>
      </c>
      <c r="N403" s="75">
        <f t="shared" si="156"/>
        <v>0</v>
      </c>
    </row>
    <row r="404" spans="2:14" s="8" customFormat="1" ht="56.25" hidden="1">
      <c r="B404" s="27" t="s">
        <v>26</v>
      </c>
      <c r="C404" s="27" t="s">
        <v>38</v>
      </c>
      <c r="D404" s="24" t="s">
        <v>23</v>
      </c>
      <c r="E404" s="27" t="s">
        <v>26</v>
      </c>
      <c r="F404" s="27" t="s">
        <v>38</v>
      </c>
      <c r="G404" s="67" t="s">
        <v>40</v>
      </c>
      <c r="H404" s="67" t="s">
        <v>7</v>
      </c>
      <c r="I404" s="67" t="s">
        <v>11</v>
      </c>
      <c r="J404" s="67" t="s">
        <v>595</v>
      </c>
      <c r="K404" s="65">
        <v>240</v>
      </c>
      <c r="L404" s="75"/>
      <c r="M404" s="30">
        <f>1000</f>
        <v>1000</v>
      </c>
      <c r="N404" s="75"/>
    </row>
    <row r="405" spans="2:14" s="8" customFormat="1" ht="93.75" hidden="1">
      <c r="B405" s="27" t="s">
        <v>26</v>
      </c>
      <c r="C405" s="27" t="s">
        <v>38</v>
      </c>
      <c r="D405" s="24" t="s">
        <v>640</v>
      </c>
      <c r="E405" s="27" t="s">
        <v>26</v>
      </c>
      <c r="F405" s="27" t="s">
        <v>38</v>
      </c>
      <c r="G405" s="67" t="s">
        <v>40</v>
      </c>
      <c r="H405" s="67" t="s">
        <v>7</v>
      </c>
      <c r="I405" s="67" t="s">
        <v>11</v>
      </c>
      <c r="J405" s="67" t="s">
        <v>641</v>
      </c>
      <c r="K405" s="65"/>
      <c r="L405" s="30">
        <f>L406</f>
        <v>0</v>
      </c>
      <c r="M405" s="30">
        <f t="shared" ref="M405:N406" si="157">M406</f>
        <v>0</v>
      </c>
      <c r="N405" s="30">
        <f t="shared" si="157"/>
        <v>0</v>
      </c>
    </row>
    <row r="406" spans="2:14" s="8" customFormat="1" ht="56.25" hidden="1">
      <c r="B406" s="27" t="s">
        <v>26</v>
      </c>
      <c r="C406" s="27" t="s">
        <v>38</v>
      </c>
      <c r="D406" s="24" t="s">
        <v>125</v>
      </c>
      <c r="E406" s="27" t="s">
        <v>26</v>
      </c>
      <c r="F406" s="27" t="s">
        <v>38</v>
      </c>
      <c r="G406" s="67" t="s">
        <v>40</v>
      </c>
      <c r="H406" s="67" t="s">
        <v>7</v>
      </c>
      <c r="I406" s="67" t="s">
        <v>11</v>
      </c>
      <c r="J406" s="67" t="s">
        <v>641</v>
      </c>
      <c r="K406" s="65">
        <v>200</v>
      </c>
      <c r="L406" s="30">
        <f>L407</f>
        <v>0</v>
      </c>
      <c r="M406" s="30">
        <f t="shared" si="157"/>
        <v>0</v>
      </c>
      <c r="N406" s="30">
        <f t="shared" si="157"/>
        <v>0</v>
      </c>
    </row>
    <row r="407" spans="2:14" s="8" customFormat="1" ht="56.25" hidden="1">
      <c r="B407" s="27" t="s">
        <v>26</v>
      </c>
      <c r="C407" s="27" t="s">
        <v>38</v>
      </c>
      <c r="D407" s="24" t="s">
        <v>23</v>
      </c>
      <c r="E407" s="27" t="s">
        <v>26</v>
      </c>
      <c r="F407" s="27" t="s">
        <v>38</v>
      </c>
      <c r="G407" s="67" t="s">
        <v>40</v>
      </c>
      <c r="H407" s="67" t="s">
        <v>7</v>
      </c>
      <c r="I407" s="67" t="s">
        <v>11</v>
      </c>
      <c r="J407" s="67" t="s">
        <v>641</v>
      </c>
      <c r="K407" s="65">
        <v>240</v>
      </c>
      <c r="L407" s="30"/>
      <c r="M407" s="30"/>
      <c r="N407" s="30"/>
    </row>
    <row r="408" spans="2:14" s="8" customFormat="1" ht="131.25" hidden="1">
      <c r="B408" s="27" t="s">
        <v>26</v>
      </c>
      <c r="C408" s="27" t="s">
        <v>38</v>
      </c>
      <c r="D408" s="24" t="s">
        <v>663</v>
      </c>
      <c r="E408" s="27" t="s">
        <v>26</v>
      </c>
      <c r="F408" s="27" t="s">
        <v>38</v>
      </c>
      <c r="G408" s="67" t="s">
        <v>40</v>
      </c>
      <c r="H408" s="67" t="s">
        <v>7</v>
      </c>
      <c r="I408" s="67" t="s">
        <v>11</v>
      </c>
      <c r="J408" s="67" t="s">
        <v>664</v>
      </c>
      <c r="K408" s="65"/>
      <c r="L408" s="30">
        <f>L409</f>
        <v>0</v>
      </c>
      <c r="M408" s="30">
        <f t="shared" ref="M408:N409" si="158">M409</f>
        <v>0</v>
      </c>
      <c r="N408" s="30">
        <f t="shared" si="158"/>
        <v>0</v>
      </c>
    </row>
    <row r="409" spans="2:14" s="8" customFormat="1" ht="56.25" hidden="1">
      <c r="B409" s="27" t="s">
        <v>26</v>
      </c>
      <c r="C409" s="27" t="s">
        <v>38</v>
      </c>
      <c r="D409" s="24" t="s">
        <v>125</v>
      </c>
      <c r="E409" s="27" t="s">
        <v>26</v>
      </c>
      <c r="F409" s="27" t="s">
        <v>38</v>
      </c>
      <c r="G409" s="67" t="s">
        <v>40</v>
      </c>
      <c r="H409" s="67" t="s">
        <v>7</v>
      </c>
      <c r="I409" s="67" t="s">
        <v>11</v>
      </c>
      <c r="J409" s="67" t="s">
        <v>664</v>
      </c>
      <c r="K409" s="65">
        <v>200</v>
      </c>
      <c r="L409" s="30">
        <f>L410</f>
        <v>0</v>
      </c>
      <c r="M409" s="30">
        <f t="shared" si="158"/>
        <v>0</v>
      </c>
      <c r="N409" s="30">
        <f t="shared" si="158"/>
        <v>0</v>
      </c>
    </row>
    <row r="410" spans="2:14" s="8" customFormat="1" ht="56.25" hidden="1">
      <c r="B410" s="27" t="s">
        <v>26</v>
      </c>
      <c r="C410" s="27" t="s">
        <v>38</v>
      </c>
      <c r="D410" s="24" t="s">
        <v>23</v>
      </c>
      <c r="E410" s="27" t="s">
        <v>26</v>
      </c>
      <c r="F410" s="27" t="s">
        <v>38</v>
      </c>
      <c r="G410" s="67" t="s">
        <v>40</v>
      </c>
      <c r="H410" s="67" t="s">
        <v>7</v>
      </c>
      <c r="I410" s="67" t="s">
        <v>11</v>
      </c>
      <c r="J410" s="67" t="s">
        <v>664</v>
      </c>
      <c r="K410" s="65">
        <v>240</v>
      </c>
      <c r="L410" s="30"/>
      <c r="M410" s="30"/>
      <c r="N410" s="30"/>
    </row>
    <row r="411" spans="2:14" s="8" customFormat="1" ht="37.5" hidden="1">
      <c r="B411" s="27" t="s">
        <v>26</v>
      </c>
      <c r="C411" s="27" t="s">
        <v>38</v>
      </c>
      <c r="D411" s="67" t="s">
        <v>61</v>
      </c>
      <c r="E411" s="27" t="s">
        <v>26</v>
      </c>
      <c r="F411" s="27" t="s">
        <v>38</v>
      </c>
      <c r="G411" s="29" t="s">
        <v>63</v>
      </c>
      <c r="H411" s="29" t="s">
        <v>16</v>
      </c>
      <c r="I411" s="29" t="s">
        <v>17</v>
      </c>
      <c r="J411" s="29" t="s">
        <v>18</v>
      </c>
      <c r="K411" s="27"/>
      <c r="L411" s="30">
        <f t="shared" ref="L411:N414" si="159">L412</f>
        <v>0</v>
      </c>
      <c r="M411" s="30">
        <f t="shared" si="159"/>
        <v>0</v>
      </c>
      <c r="N411" s="30">
        <f t="shared" si="159"/>
        <v>0</v>
      </c>
    </row>
    <row r="412" spans="2:14" s="8" customFormat="1" ht="56.25" hidden="1">
      <c r="B412" s="27" t="s">
        <v>26</v>
      </c>
      <c r="C412" s="27" t="s">
        <v>38</v>
      </c>
      <c r="D412" s="24" t="s">
        <v>62</v>
      </c>
      <c r="E412" s="27" t="s">
        <v>26</v>
      </c>
      <c r="F412" s="27" t="s">
        <v>38</v>
      </c>
      <c r="G412" s="29" t="s">
        <v>63</v>
      </c>
      <c r="H412" s="29" t="s">
        <v>7</v>
      </c>
      <c r="I412" s="29" t="s">
        <v>17</v>
      </c>
      <c r="J412" s="29" t="s">
        <v>18</v>
      </c>
      <c r="K412" s="27"/>
      <c r="L412" s="30">
        <f t="shared" si="159"/>
        <v>0</v>
      </c>
      <c r="M412" s="30">
        <f t="shared" si="159"/>
        <v>0</v>
      </c>
      <c r="N412" s="30">
        <f t="shared" si="159"/>
        <v>0</v>
      </c>
    </row>
    <row r="413" spans="2:14" s="8" customFormat="1" ht="56.25" hidden="1">
      <c r="B413" s="27" t="s">
        <v>26</v>
      </c>
      <c r="C413" s="27" t="s">
        <v>38</v>
      </c>
      <c r="D413" s="24" t="s">
        <v>557</v>
      </c>
      <c r="E413" s="27" t="s">
        <v>26</v>
      </c>
      <c r="F413" s="27" t="s">
        <v>38</v>
      </c>
      <c r="G413" s="67">
        <v>91</v>
      </c>
      <c r="H413" s="67" t="s">
        <v>7</v>
      </c>
      <c r="I413" s="67" t="s">
        <v>17</v>
      </c>
      <c r="J413" s="67" t="s">
        <v>556</v>
      </c>
      <c r="K413" s="27"/>
      <c r="L413" s="30">
        <f t="shared" si="159"/>
        <v>0</v>
      </c>
      <c r="M413" s="30">
        <f t="shared" si="159"/>
        <v>0</v>
      </c>
      <c r="N413" s="30">
        <f t="shared" si="159"/>
        <v>0</v>
      </c>
    </row>
    <row r="414" spans="2:14" s="8" customFormat="1" hidden="1">
      <c r="B414" s="27" t="s">
        <v>26</v>
      </c>
      <c r="C414" s="27" t="s">
        <v>38</v>
      </c>
      <c r="D414" s="24" t="s">
        <v>58</v>
      </c>
      <c r="E414" s="27" t="s">
        <v>26</v>
      </c>
      <c r="F414" s="27" t="s">
        <v>38</v>
      </c>
      <c r="G414" s="67">
        <v>91</v>
      </c>
      <c r="H414" s="67" t="s">
        <v>7</v>
      </c>
      <c r="I414" s="67" t="s">
        <v>17</v>
      </c>
      <c r="J414" s="67" t="s">
        <v>556</v>
      </c>
      <c r="K414" s="85" t="s">
        <v>59</v>
      </c>
      <c r="L414" s="30">
        <f t="shared" si="159"/>
        <v>0</v>
      </c>
      <c r="M414" s="30">
        <f t="shared" si="159"/>
        <v>0</v>
      </c>
      <c r="N414" s="30">
        <f t="shared" si="159"/>
        <v>0</v>
      </c>
    </row>
    <row r="415" spans="2:14" s="8" customFormat="1" ht="75" hidden="1">
      <c r="B415" s="27" t="s">
        <v>26</v>
      </c>
      <c r="C415" s="27" t="s">
        <v>38</v>
      </c>
      <c r="D415" s="24" t="s">
        <v>114</v>
      </c>
      <c r="E415" s="27" t="s">
        <v>26</v>
      </c>
      <c r="F415" s="27" t="s">
        <v>38</v>
      </c>
      <c r="G415" s="67">
        <v>91</v>
      </c>
      <c r="H415" s="67" t="s">
        <v>7</v>
      </c>
      <c r="I415" s="67" t="s">
        <v>17</v>
      </c>
      <c r="J415" s="67" t="s">
        <v>556</v>
      </c>
      <c r="K415" s="85" t="s">
        <v>115</v>
      </c>
      <c r="L415" s="30"/>
      <c r="M415" s="30"/>
      <c r="N415" s="30"/>
    </row>
    <row r="416" spans="2:14" s="8" customFormat="1">
      <c r="B416" s="27" t="s">
        <v>26</v>
      </c>
      <c r="C416" s="27" t="s">
        <v>72</v>
      </c>
      <c r="D416" s="67" t="s">
        <v>95</v>
      </c>
      <c r="E416" s="27" t="s">
        <v>26</v>
      </c>
      <c r="F416" s="27" t="s">
        <v>72</v>
      </c>
      <c r="G416" s="27"/>
      <c r="H416" s="27"/>
      <c r="I416" s="27"/>
      <c r="J416" s="27"/>
      <c r="K416" s="27"/>
      <c r="L416" s="30">
        <f>L417+L745+L808+L861</f>
        <v>33270</v>
      </c>
      <c r="M416" s="30">
        <f t="shared" ref="M416:N416" si="160">M417+M745+M808+M861</f>
        <v>29000</v>
      </c>
      <c r="N416" s="30">
        <f t="shared" si="160"/>
        <v>29310</v>
      </c>
    </row>
    <row r="417" spans="2:14" s="8" customFormat="1" ht="75" hidden="1">
      <c r="B417" s="27" t="s">
        <v>26</v>
      </c>
      <c r="C417" s="27" t="s">
        <v>72</v>
      </c>
      <c r="D417" s="24" t="s">
        <v>528</v>
      </c>
      <c r="E417" s="27" t="s">
        <v>26</v>
      </c>
      <c r="F417" s="27" t="s">
        <v>72</v>
      </c>
      <c r="G417" s="27" t="s">
        <v>192</v>
      </c>
      <c r="H417" s="27" t="s">
        <v>16</v>
      </c>
      <c r="I417" s="27" t="s">
        <v>17</v>
      </c>
      <c r="J417" s="27" t="s">
        <v>18</v>
      </c>
      <c r="K417" s="27"/>
      <c r="L417" s="28">
        <f>L418+L428+L438+L445+L452+L477+L484+L497+L504+L511+L518+L525+L532+L539+L546+L553+L560+L576+L583+L590+L597+L604+L626+L642+L649+L671+L675+L679+L683+L687+L691+L695+L699+L703+L707+L711+L715+L719+L732</f>
        <v>27220</v>
      </c>
      <c r="M417" s="28">
        <f t="shared" ref="M417:N417" si="161">M418+M428+M438+M445+M452+M477+M484+M497+M504+M511+M518+M525+M532+M539+M546+M553+M560+M576+M583+M590+M597+M604+M626+M642+M649+M671+M675+M679+M683+M687+M691+M695+M699+M703+M707+M711+M715+M719+M732</f>
        <v>28970</v>
      </c>
      <c r="N417" s="28">
        <f t="shared" si="161"/>
        <v>29280</v>
      </c>
    </row>
    <row r="418" spans="2:14" s="8" customFormat="1" ht="37.5" hidden="1">
      <c r="B418" s="27" t="s">
        <v>26</v>
      </c>
      <c r="C418" s="27" t="s">
        <v>72</v>
      </c>
      <c r="D418" s="24" t="s">
        <v>196</v>
      </c>
      <c r="E418" s="27" t="s">
        <v>26</v>
      </c>
      <c r="F418" s="27" t="s">
        <v>72</v>
      </c>
      <c r="G418" s="27" t="s">
        <v>192</v>
      </c>
      <c r="H418" s="27" t="s">
        <v>16</v>
      </c>
      <c r="I418" s="27" t="s">
        <v>11</v>
      </c>
      <c r="J418" s="27" t="s">
        <v>18</v>
      </c>
      <c r="K418" s="27"/>
      <c r="L418" s="28">
        <f>L419+L422+L425</f>
        <v>250</v>
      </c>
      <c r="M418" s="28">
        <f t="shared" ref="M418:N418" si="162">M419+M422+M425</f>
        <v>280</v>
      </c>
      <c r="N418" s="28">
        <f t="shared" si="162"/>
        <v>280</v>
      </c>
    </row>
    <row r="419" spans="2:14" s="8" customFormat="1" ht="37.5" hidden="1">
      <c r="B419" s="27" t="s">
        <v>26</v>
      </c>
      <c r="C419" s="27" t="s">
        <v>72</v>
      </c>
      <c r="D419" s="24" t="s">
        <v>248</v>
      </c>
      <c r="E419" s="27" t="s">
        <v>26</v>
      </c>
      <c r="F419" s="27" t="s">
        <v>72</v>
      </c>
      <c r="G419" s="67" t="s">
        <v>192</v>
      </c>
      <c r="H419" s="67" t="s">
        <v>16</v>
      </c>
      <c r="I419" s="67" t="s">
        <v>11</v>
      </c>
      <c r="J419" s="67" t="s">
        <v>249</v>
      </c>
      <c r="K419" s="27"/>
      <c r="L419" s="28">
        <f>L420</f>
        <v>0</v>
      </c>
      <c r="M419" s="28">
        <f t="shared" ref="M419:N420" si="163">M420</f>
        <v>0</v>
      </c>
      <c r="N419" s="28">
        <f t="shared" si="163"/>
        <v>0</v>
      </c>
    </row>
    <row r="420" spans="2:14" s="8" customFormat="1" ht="56.25" hidden="1">
      <c r="B420" s="27" t="s">
        <v>26</v>
      </c>
      <c r="C420" s="27" t="s">
        <v>72</v>
      </c>
      <c r="D420" s="24" t="s">
        <v>96</v>
      </c>
      <c r="E420" s="27" t="s">
        <v>26</v>
      </c>
      <c r="F420" s="27" t="s">
        <v>72</v>
      </c>
      <c r="G420" s="67" t="s">
        <v>192</v>
      </c>
      <c r="H420" s="67" t="s">
        <v>16</v>
      </c>
      <c r="I420" s="67" t="s">
        <v>11</v>
      </c>
      <c r="J420" s="67" t="s">
        <v>249</v>
      </c>
      <c r="K420" s="27" t="s">
        <v>34</v>
      </c>
      <c r="L420" s="28">
        <f>L421</f>
        <v>0</v>
      </c>
      <c r="M420" s="28">
        <f t="shared" si="163"/>
        <v>0</v>
      </c>
      <c r="N420" s="28">
        <f t="shared" si="163"/>
        <v>0</v>
      </c>
    </row>
    <row r="421" spans="2:14" s="8" customFormat="1" ht="56.25" hidden="1">
      <c r="B421" s="27" t="s">
        <v>26</v>
      </c>
      <c r="C421" s="27" t="s">
        <v>72</v>
      </c>
      <c r="D421" s="24" t="s">
        <v>23</v>
      </c>
      <c r="E421" s="27" t="s">
        <v>26</v>
      </c>
      <c r="F421" s="27" t="s">
        <v>72</v>
      </c>
      <c r="G421" s="67" t="s">
        <v>192</v>
      </c>
      <c r="H421" s="67" t="s">
        <v>16</v>
      </c>
      <c r="I421" s="67" t="s">
        <v>11</v>
      </c>
      <c r="J421" s="67" t="s">
        <v>249</v>
      </c>
      <c r="K421" s="27" t="s">
        <v>24</v>
      </c>
      <c r="L421" s="28"/>
      <c r="M421" s="28"/>
      <c r="N421" s="28"/>
    </row>
    <row r="422" spans="2:14" s="8" customFormat="1" ht="56.25" hidden="1">
      <c r="B422" s="27" t="s">
        <v>26</v>
      </c>
      <c r="C422" s="27" t="s">
        <v>72</v>
      </c>
      <c r="D422" s="24" t="s">
        <v>468</v>
      </c>
      <c r="E422" s="27" t="s">
        <v>26</v>
      </c>
      <c r="F422" s="27" t="s">
        <v>72</v>
      </c>
      <c r="G422" s="67" t="s">
        <v>192</v>
      </c>
      <c r="H422" s="67" t="s">
        <v>16</v>
      </c>
      <c r="I422" s="67" t="s">
        <v>11</v>
      </c>
      <c r="J422" s="67" t="s">
        <v>469</v>
      </c>
      <c r="K422" s="27"/>
      <c r="L422" s="28">
        <f>L423</f>
        <v>250</v>
      </c>
      <c r="M422" s="28">
        <f t="shared" ref="M422:N423" si="164">M423</f>
        <v>280</v>
      </c>
      <c r="N422" s="28">
        <f t="shared" si="164"/>
        <v>280</v>
      </c>
    </row>
    <row r="423" spans="2:14" s="8" customFormat="1" ht="56.25" hidden="1">
      <c r="B423" s="27" t="s">
        <v>26</v>
      </c>
      <c r="C423" s="27" t="s">
        <v>72</v>
      </c>
      <c r="D423" s="24" t="s">
        <v>96</v>
      </c>
      <c r="E423" s="27" t="s">
        <v>26</v>
      </c>
      <c r="F423" s="27" t="s">
        <v>72</v>
      </c>
      <c r="G423" s="67" t="s">
        <v>192</v>
      </c>
      <c r="H423" s="67" t="s">
        <v>16</v>
      </c>
      <c r="I423" s="67" t="s">
        <v>11</v>
      </c>
      <c r="J423" s="67" t="s">
        <v>469</v>
      </c>
      <c r="K423" s="27" t="s">
        <v>34</v>
      </c>
      <c r="L423" s="28">
        <f>L424</f>
        <v>250</v>
      </c>
      <c r="M423" s="28">
        <f t="shared" si="164"/>
        <v>280</v>
      </c>
      <c r="N423" s="28">
        <f t="shared" si="164"/>
        <v>280</v>
      </c>
    </row>
    <row r="424" spans="2:14" s="8" customFormat="1" ht="56.25" hidden="1">
      <c r="B424" s="27" t="s">
        <v>26</v>
      </c>
      <c r="C424" s="27" t="s">
        <v>72</v>
      </c>
      <c r="D424" s="24" t="s">
        <v>23</v>
      </c>
      <c r="E424" s="27" t="s">
        <v>26</v>
      </c>
      <c r="F424" s="27" t="s">
        <v>72</v>
      </c>
      <c r="G424" s="67" t="s">
        <v>192</v>
      </c>
      <c r="H424" s="67" t="s">
        <v>16</v>
      </c>
      <c r="I424" s="67" t="s">
        <v>11</v>
      </c>
      <c r="J424" s="67" t="s">
        <v>469</v>
      </c>
      <c r="K424" s="27" t="s">
        <v>24</v>
      </c>
      <c r="L424" s="28">
        <f>250</f>
        <v>250</v>
      </c>
      <c r="M424" s="28">
        <f>280</f>
        <v>280</v>
      </c>
      <c r="N424" s="28">
        <f>280</f>
        <v>280</v>
      </c>
    </row>
    <row r="425" spans="2:14" s="8" customFormat="1" hidden="1">
      <c r="B425" s="27" t="s">
        <v>26</v>
      </c>
      <c r="C425" s="27" t="s">
        <v>72</v>
      </c>
      <c r="D425" s="24" t="s">
        <v>165</v>
      </c>
      <c r="E425" s="27" t="s">
        <v>26</v>
      </c>
      <c r="F425" s="27" t="s">
        <v>72</v>
      </c>
      <c r="G425" s="27" t="s">
        <v>192</v>
      </c>
      <c r="H425" s="27" t="s">
        <v>16</v>
      </c>
      <c r="I425" s="27" t="s">
        <v>11</v>
      </c>
      <c r="J425" s="27" t="s">
        <v>166</v>
      </c>
      <c r="K425" s="27"/>
      <c r="L425" s="28">
        <f>L426</f>
        <v>0</v>
      </c>
      <c r="M425" s="28">
        <f t="shared" ref="M425:N426" si="165">M426</f>
        <v>0</v>
      </c>
      <c r="N425" s="28">
        <f t="shared" si="165"/>
        <v>0</v>
      </c>
    </row>
    <row r="426" spans="2:14" s="8" customFormat="1" ht="56.25" hidden="1">
      <c r="B426" s="27" t="s">
        <v>26</v>
      </c>
      <c r="C426" s="27" t="s">
        <v>72</v>
      </c>
      <c r="D426" s="24" t="s">
        <v>96</v>
      </c>
      <c r="E426" s="27" t="s">
        <v>26</v>
      </c>
      <c r="F426" s="27" t="s">
        <v>72</v>
      </c>
      <c r="G426" s="27" t="s">
        <v>192</v>
      </c>
      <c r="H426" s="27" t="s">
        <v>16</v>
      </c>
      <c r="I426" s="27" t="s">
        <v>11</v>
      </c>
      <c r="J426" s="27" t="s">
        <v>166</v>
      </c>
      <c r="K426" s="27" t="s">
        <v>34</v>
      </c>
      <c r="L426" s="28">
        <f>L427</f>
        <v>0</v>
      </c>
      <c r="M426" s="28">
        <f t="shared" si="165"/>
        <v>0</v>
      </c>
      <c r="N426" s="28">
        <f t="shared" si="165"/>
        <v>0</v>
      </c>
    </row>
    <row r="427" spans="2:14" s="8" customFormat="1" ht="56.25" hidden="1">
      <c r="B427" s="27" t="s">
        <v>26</v>
      </c>
      <c r="C427" s="27" t="s">
        <v>72</v>
      </c>
      <c r="D427" s="24" t="s">
        <v>23</v>
      </c>
      <c r="E427" s="27" t="s">
        <v>26</v>
      </c>
      <c r="F427" s="27" t="s">
        <v>72</v>
      </c>
      <c r="G427" s="27" t="s">
        <v>192</v>
      </c>
      <c r="H427" s="27" t="s">
        <v>16</v>
      </c>
      <c r="I427" s="27" t="s">
        <v>11</v>
      </c>
      <c r="J427" s="27" t="s">
        <v>166</v>
      </c>
      <c r="K427" s="27" t="s">
        <v>24</v>
      </c>
      <c r="L427" s="28"/>
      <c r="M427" s="28"/>
      <c r="N427" s="28"/>
    </row>
    <row r="428" spans="2:14" s="8" customFormat="1" ht="37.5" hidden="1">
      <c r="B428" s="27" t="s">
        <v>26</v>
      </c>
      <c r="C428" s="27" t="s">
        <v>72</v>
      </c>
      <c r="D428" s="24" t="s">
        <v>197</v>
      </c>
      <c r="E428" s="27" t="s">
        <v>26</v>
      </c>
      <c r="F428" s="27" t="s">
        <v>72</v>
      </c>
      <c r="G428" s="27" t="s">
        <v>192</v>
      </c>
      <c r="H428" s="27" t="s">
        <v>16</v>
      </c>
      <c r="I428" s="27" t="s">
        <v>38</v>
      </c>
      <c r="J428" s="27" t="s">
        <v>18</v>
      </c>
      <c r="K428" s="27"/>
      <c r="L428" s="28">
        <f>L429+L432+L435</f>
        <v>300</v>
      </c>
      <c r="M428" s="28">
        <f t="shared" ref="M428:N428" si="166">M429+M432+M435</f>
        <v>300</v>
      </c>
      <c r="N428" s="28">
        <f t="shared" si="166"/>
        <v>300</v>
      </c>
    </row>
    <row r="429" spans="2:14" s="8" customFormat="1" hidden="1">
      <c r="B429" s="27" t="s">
        <v>26</v>
      </c>
      <c r="C429" s="27" t="s">
        <v>72</v>
      </c>
      <c r="D429" s="24" t="s">
        <v>250</v>
      </c>
      <c r="E429" s="27" t="s">
        <v>26</v>
      </c>
      <c r="F429" s="27" t="s">
        <v>72</v>
      </c>
      <c r="G429" s="67" t="s">
        <v>192</v>
      </c>
      <c r="H429" s="67" t="s">
        <v>16</v>
      </c>
      <c r="I429" s="67" t="s">
        <v>38</v>
      </c>
      <c r="J429" s="67" t="s">
        <v>251</v>
      </c>
      <c r="K429" s="27"/>
      <c r="L429" s="28">
        <f>L430</f>
        <v>0</v>
      </c>
      <c r="M429" s="28">
        <f t="shared" ref="M429:N430" si="167">M430</f>
        <v>0</v>
      </c>
      <c r="N429" s="28">
        <f t="shared" si="167"/>
        <v>0</v>
      </c>
    </row>
    <row r="430" spans="2:14" s="8" customFormat="1" ht="56.25" hidden="1">
      <c r="B430" s="27" t="s">
        <v>26</v>
      </c>
      <c r="C430" s="27" t="s">
        <v>72</v>
      </c>
      <c r="D430" s="24" t="s">
        <v>96</v>
      </c>
      <c r="E430" s="27" t="s">
        <v>26</v>
      </c>
      <c r="F430" s="27" t="s">
        <v>72</v>
      </c>
      <c r="G430" s="67" t="s">
        <v>192</v>
      </c>
      <c r="H430" s="67" t="s">
        <v>16</v>
      </c>
      <c r="I430" s="67" t="s">
        <v>38</v>
      </c>
      <c r="J430" s="67" t="s">
        <v>251</v>
      </c>
      <c r="K430" s="27" t="s">
        <v>34</v>
      </c>
      <c r="L430" s="28">
        <f>L431</f>
        <v>0</v>
      </c>
      <c r="M430" s="28">
        <f t="shared" si="167"/>
        <v>0</v>
      </c>
      <c r="N430" s="28">
        <f t="shared" si="167"/>
        <v>0</v>
      </c>
    </row>
    <row r="431" spans="2:14" s="8" customFormat="1" ht="56.25" hidden="1">
      <c r="B431" s="27" t="s">
        <v>26</v>
      </c>
      <c r="C431" s="27" t="s">
        <v>72</v>
      </c>
      <c r="D431" s="24" t="s">
        <v>23</v>
      </c>
      <c r="E431" s="27" t="s">
        <v>26</v>
      </c>
      <c r="F431" s="27" t="s">
        <v>72</v>
      </c>
      <c r="G431" s="67" t="s">
        <v>192</v>
      </c>
      <c r="H431" s="67" t="s">
        <v>16</v>
      </c>
      <c r="I431" s="67" t="s">
        <v>38</v>
      </c>
      <c r="J431" s="67" t="s">
        <v>251</v>
      </c>
      <c r="K431" s="27" t="s">
        <v>24</v>
      </c>
      <c r="L431" s="28"/>
      <c r="M431" s="28"/>
      <c r="N431" s="28"/>
    </row>
    <row r="432" spans="2:14" s="8" customFormat="1" ht="37.5" hidden="1">
      <c r="B432" s="27" t="s">
        <v>26</v>
      </c>
      <c r="C432" s="27" t="s">
        <v>72</v>
      </c>
      <c r="D432" s="24" t="s">
        <v>470</v>
      </c>
      <c r="E432" s="27" t="s">
        <v>26</v>
      </c>
      <c r="F432" s="27" t="s">
        <v>72</v>
      </c>
      <c r="G432" s="67" t="s">
        <v>192</v>
      </c>
      <c r="H432" s="67" t="s">
        <v>16</v>
      </c>
      <c r="I432" s="67" t="s">
        <v>38</v>
      </c>
      <c r="J432" s="67" t="s">
        <v>471</v>
      </c>
      <c r="K432" s="27"/>
      <c r="L432" s="28">
        <f>L433</f>
        <v>300</v>
      </c>
      <c r="M432" s="28">
        <f t="shared" ref="M432:N433" si="168">M433</f>
        <v>300</v>
      </c>
      <c r="N432" s="28">
        <f t="shared" si="168"/>
        <v>300</v>
      </c>
    </row>
    <row r="433" spans="2:14" s="8" customFormat="1" ht="56.25" hidden="1">
      <c r="B433" s="27" t="s">
        <v>26</v>
      </c>
      <c r="C433" s="27" t="s">
        <v>72</v>
      </c>
      <c r="D433" s="24" t="s">
        <v>96</v>
      </c>
      <c r="E433" s="27" t="s">
        <v>26</v>
      </c>
      <c r="F433" s="27" t="s">
        <v>72</v>
      </c>
      <c r="G433" s="67" t="s">
        <v>192</v>
      </c>
      <c r="H433" s="67" t="s">
        <v>16</v>
      </c>
      <c r="I433" s="67" t="s">
        <v>38</v>
      </c>
      <c r="J433" s="67" t="s">
        <v>471</v>
      </c>
      <c r="K433" s="27" t="s">
        <v>34</v>
      </c>
      <c r="L433" s="28">
        <f>L434</f>
        <v>300</v>
      </c>
      <c r="M433" s="28">
        <f t="shared" si="168"/>
        <v>300</v>
      </c>
      <c r="N433" s="28">
        <f t="shared" si="168"/>
        <v>300</v>
      </c>
    </row>
    <row r="434" spans="2:14" s="8" customFormat="1" ht="56.25" hidden="1">
      <c r="B434" s="27" t="s">
        <v>26</v>
      </c>
      <c r="C434" s="27" t="s">
        <v>72</v>
      </c>
      <c r="D434" s="24" t="s">
        <v>23</v>
      </c>
      <c r="E434" s="27" t="s">
        <v>26</v>
      </c>
      <c r="F434" s="27" t="s">
        <v>72</v>
      </c>
      <c r="G434" s="67" t="s">
        <v>192</v>
      </c>
      <c r="H434" s="67" t="s">
        <v>16</v>
      </c>
      <c r="I434" s="67" t="s">
        <v>38</v>
      </c>
      <c r="J434" s="67" t="s">
        <v>471</v>
      </c>
      <c r="K434" s="27" t="s">
        <v>24</v>
      </c>
      <c r="L434" s="28">
        <f>300</f>
        <v>300</v>
      </c>
      <c r="M434" s="28">
        <f>300</f>
        <v>300</v>
      </c>
      <c r="N434" s="28">
        <f>300</f>
        <v>300</v>
      </c>
    </row>
    <row r="435" spans="2:14" s="8" customFormat="1" hidden="1">
      <c r="B435" s="27" t="s">
        <v>26</v>
      </c>
      <c r="C435" s="27" t="s">
        <v>72</v>
      </c>
      <c r="D435" s="24" t="s">
        <v>165</v>
      </c>
      <c r="E435" s="27" t="s">
        <v>26</v>
      </c>
      <c r="F435" s="27" t="s">
        <v>72</v>
      </c>
      <c r="G435" s="27" t="s">
        <v>192</v>
      </c>
      <c r="H435" s="27" t="s">
        <v>16</v>
      </c>
      <c r="I435" s="27" t="s">
        <v>38</v>
      </c>
      <c r="J435" s="27" t="s">
        <v>166</v>
      </c>
      <c r="K435" s="27"/>
      <c r="L435" s="28">
        <f>L436</f>
        <v>0</v>
      </c>
      <c r="M435" s="28">
        <f t="shared" ref="M435:N436" si="169">M436</f>
        <v>0</v>
      </c>
      <c r="N435" s="28">
        <f t="shared" si="169"/>
        <v>0</v>
      </c>
    </row>
    <row r="436" spans="2:14" s="8" customFormat="1" ht="56.25" hidden="1">
      <c r="B436" s="27" t="s">
        <v>26</v>
      </c>
      <c r="C436" s="27" t="s">
        <v>72</v>
      </c>
      <c r="D436" s="24" t="s">
        <v>96</v>
      </c>
      <c r="E436" s="27" t="s">
        <v>26</v>
      </c>
      <c r="F436" s="27" t="s">
        <v>72</v>
      </c>
      <c r="G436" s="27" t="s">
        <v>192</v>
      </c>
      <c r="H436" s="27" t="s">
        <v>16</v>
      </c>
      <c r="I436" s="27" t="s">
        <v>38</v>
      </c>
      <c r="J436" s="27" t="s">
        <v>166</v>
      </c>
      <c r="K436" s="27" t="s">
        <v>34</v>
      </c>
      <c r="L436" s="28">
        <f>L437</f>
        <v>0</v>
      </c>
      <c r="M436" s="28">
        <f t="shared" si="169"/>
        <v>0</v>
      </c>
      <c r="N436" s="28">
        <f t="shared" si="169"/>
        <v>0</v>
      </c>
    </row>
    <row r="437" spans="2:14" s="8" customFormat="1" ht="56.25" hidden="1">
      <c r="B437" s="27" t="s">
        <v>26</v>
      </c>
      <c r="C437" s="27" t="s">
        <v>72</v>
      </c>
      <c r="D437" s="24" t="s">
        <v>23</v>
      </c>
      <c r="E437" s="27" t="s">
        <v>26</v>
      </c>
      <c r="F437" s="27" t="s">
        <v>72</v>
      </c>
      <c r="G437" s="27" t="s">
        <v>192</v>
      </c>
      <c r="H437" s="27" t="s">
        <v>16</v>
      </c>
      <c r="I437" s="27" t="s">
        <v>38</v>
      </c>
      <c r="J437" s="27" t="s">
        <v>166</v>
      </c>
      <c r="K437" s="27" t="s">
        <v>24</v>
      </c>
      <c r="L437" s="28">
        <f>50-50</f>
        <v>0</v>
      </c>
      <c r="M437" s="28">
        <f t="shared" ref="M437:N437" si="170">50-50</f>
        <v>0</v>
      </c>
      <c r="N437" s="28">
        <f t="shared" si="170"/>
        <v>0</v>
      </c>
    </row>
    <row r="438" spans="2:14" s="8" customFormat="1" ht="56.25" hidden="1">
      <c r="B438" s="27" t="s">
        <v>26</v>
      </c>
      <c r="C438" s="27" t="s">
        <v>72</v>
      </c>
      <c r="D438" s="24" t="s">
        <v>198</v>
      </c>
      <c r="E438" s="27" t="s">
        <v>26</v>
      </c>
      <c r="F438" s="27" t="s">
        <v>72</v>
      </c>
      <c r="G438" s="27" t="s">
        <v>192</v>
      </c>
      <c r="H438" s="27" t="s">
        <v>16</v>
      </c>
      <c r="I438" s="27" t="s">
        <v>72</v>
      </c>
      <c r="J438" s="27" t="s">
        <v>18</v>
      </c>
      <c r="K438" s="27"/>
      <c r="L438" s="28">
        <f>L439+L442</f>
        <v>200</v>
      </c>
      <c r="M438" s="28">
        <f t="shared" ref="M438:N438" si="171">M439+M442</f>
        <v>100</v>
      </c>
      <c r="N438" s="28">
        <f t="shared" si="171"/>
        <v>100</v>
      </c>
    </row>
    <row r="439" spans="2:14" s="8" customFormat="1" ht="37.5" hidden="1">
      <c r="B439" s="27" t="s">
        <v>26</v>
      </c>
      <c r="C439" s="27" t="s">
        <v>72</v>
      </c>
      <c r="D439" s="24" t="s">
        <v>252</v>
      </c>
      <c r="E439" s="27" t="s">
        <v>26</v>
      </c>
      <c r="F439" s="27" t="s">
        <v>72</v>
      </c>
      <c r="G439" s="67" t="s">
        <v>192</v>
      </c>
      <c r="H439" s="67" t="s">
        <v>16</v>
      </c>
      <c r="I439" s="67" t="s">
        <v>72</v>
      </c>
      <c r="J439" s="67" t="s">
        <v>253</v>
      </c>
      <c r="K439" s="27"/>
      <c r="L439" s="28">
        <f>L440</f>
        <v>200</v>
      </c>
      <c r="M439" s="28">
        <f t="shared" ref="M439:N440" si="172">M440</f>
        <v>100</v>
      </c>
      <c r="N439" s="28">
        <f t="shared" si="172"/>
        <v>100</v>
      </c>
    </row>
    <row r="440" spans="2:14" s="8" customFormat="1" ht="56.25" hidden="1">
      <c r="B440" s="27" t="s">
        <v>26</v>
      </c>
      <c r="C440" s="27" t="s">
        <v>72</v>
      </c>
      <c r="D440" s="24" t="s">
        <v>96</v>
      </c>
      <c r="E440" s="27" t="s">
        <v>26</v>
      </c>
      <c r="F440" s="27" t="s">
        <v>72</v>
      </c>
      <c r="G440" s="67" t="s">
        <v>192</v>
      </c>
      <c r="H440" s="67" t="s">
        <v>16</v>
      </c>
      <c r="I440" s="67" t="s">
        <v>72</v>
      </c>
      <c r="J440" s="67" t="s">
        <v>253</v>
      </c>
      <c r="K440" s="27" t="s">
        <v>34</v>
      </c>
      <c r="L440" s="28">
        <f>L441</f>
        <v>200</v>
      </c>
      <c r="M440" s="28">
        <f t="shared" si="172"/>
        <v>100</v>
      </c>
      <c r="N440" s="28">
        <f t="shared" si="172"/>
        <v>100</v>
      </c>
    </row>
    <row r="441" spans="2:14" s="8" customFormat="1" ht="56.25" hidden="1">
      <c r="B441" s="27" t="s">
        <v>26</v>
      </c>
      <c r="C441" s="27" t="s">
        <v>72</v>
      </c>
      <c r="D441" s="24" t="s">
        <v>23</v>
      </c>
      <c r="E441" s="27" t="s">
        <v>26</v>
      </c>
      <c r="F441" s="27" t="s">
        <v>72</v>
      </c>
      <c r="G441" s="67" t="s">
        <v>192</v>
      </c>
      <c r="H441" s="67" t="s">
        <v>16</v>
      </c>
      <c r="I441" s="67" t="s">
        <v>72</v>
      </c>
      <c r="J441" s="67" t="s">
        <v>253</v>
      </c>
      <c r="K441" s="27" t="s">
        <v>24</v>
      </c>
      <c r="L441" s="28">
        <f>200</f>
        <v>200</v>
      </c>
      <c r="M441" s="28">
        <f>100</f>
        <v>100</v>
      </c>
      <c r="N441" s="28">
        <f>100</f>
        <v>100</v>
      </c>
    </row>
    <row r="442" spans="2:14" s="8" customFormat="1" hidden="1">
      <c r="B442" s="27" t="s">
        <v>26</v>
      </c>
      <c r="C442" s="27" t="s">
        <v>72</v>
      </c>
      <c r="D442" s="24" t="s">
        <v>165</v>
      </c>
      <c r="E442" s="27" t="s">
        <v>26</v>
      </c>
      <c r="F442" s="27" t="s">
        <v>72</v>
      </c>
      <c r="G442" s="27" t="s">
        <v>192</v>
      </c>
      <c r="H442" s="27" t="s">
        <v>16</v>
      </c>
      <c r="I442" s="27" t="s">
        <v>72</v>
      </c>
      <c r="J442" s="27" t="s">
        <v>166</v>
      </c>
      <c r="K442" s="27"/>
      <c r="L442" s="28">
        <f>L443</f>
        <v>0</v>
      </c>
      <c r="M442" s="28">
        <f t="shared" ref="M442:N443" si="173">M443</f>
        <v>0</v>
      </c>
      <c r="N442" s="28">
        <f t="shared" si="173"/>
        <v>0</v>
      </c>
    </row>
    <row r="443" spans="2:14" s="8" customFormat="1" ht="56.25" hidden="1">
      <c r="B443" s="27" t="s">
        <v>26</v>
      </c>
      <c r="C443" s="27" t="s">
        <v>72</v>
      </c>
      <c r="D443" s="24" t="s">
        <v>96</v>
      </c>
      <c r="E443" s="27" t="s">
        <v>26</v>
      </c>
      <c r="F443" s="27" t="s">
        <v>72</v>
      </c>
      <c r="G443" s="27" t="s">
        <v>192</v>
      </c>
      <c r="H443" s="27" t="s">
        <v>16</v>
      </c>
      <c r="I443" s="27" t="s">
        <v>72</v>
      </c>
      <c r="J443" s="27" t="s">
        <v>166</v>
      </c>
      <c r="K443" s="27" t="s">
        <v>34</v>
      </c>
      <c r="L443" s="28">
        <f>L444</f>
        <v>0</v>
      </c>
      <c r="M443" s="28">
        <f t="shared" si="173"/>
        <v>0</v>
      </c>
      <c r="N443" s="28">
        <f t="shared" si="173"/>
        <v>0</v>
      </c>
    </row>
    <row r="444" spans="2:14" s="8" customFormat="1" ht="56.25" hidden="1">
      <c r="B444" s="27" t="s">
        <v>26</v>
      </c>
      <c r="C444" s="27" t="s">
        <v>72</v>
      </c>
      <c r="D444" s="24" t="s">
        <v>23</v>
      </c>
      <c r="E444" s="27" t="s">
        <v>26</v>
      </c>
      <c r="F444" s="27" t="s">
        <v>72</v>
      </c>
      <c r="G444" s="27" t="s">
        <v>192</v>
      </c>
      <c r="H444" s="27" t="s">
        <v>16</v>
      </c>
      <c r="I444" s="27" t="s">
        <v>72</v>
      </c>
      <c r="J444" s="27" t="s">
        <v>166</v>
      </c>
      <c r="K444" s="27" t="s">
        <v>24</v>
      </c>
      <c r="L444" s="28"/>
      <c r="M444" s="28"/>
      <c r="N444" s="28"/>
    </row>
    <row r="445" spans="2:14" s="8" customFormat="1" ht="37.5" hidden="1">
      <c r="B445" s="27" t="s">
        <v>26</v>
      </c>
      <c r="C445" s="27" t="s">
        <v>72</v>
      </c>
      <c r="D445" s="24" t="s">
        <v>199</v>
      </c>
      <c r="E445" s="27" t="s">
        <v>26</v>
      </c>
      <c r="F445" s="27" t="s">
        <v>72</v>
      </c>
      <c r="G445" s="27" t="s">
        <v>192</v>
      </c>
      <c r="H445" s="27" t="s">
        <v>16</v>
      </c>
      <c r="I445" s="27" t="s">
        <v>87</v>
      </c>
      <c r="J445" s="27" t="s">
        <v>18</v>
      </c>
      <c r="K445" s="27"/>
      <c r="L445" s="28">
        <f>L446+L449</f>
        <v>700</v>
      </c>
      <c r="M445" s="28">
        <f t="shared" ref="M445:N445" si="174">M446+M449</f>
        <v>800</v>
      </c>
      <c r="N445" s="28">
        <f t="shared" si="174"/>
        <v>800</v>
      </c>
    </row>
    <row r="446" spans="2:14" s="8" customFormat="1" ht="37.5" hidden="1">
      <c r="B446" s="27" t="s">
        <v>26</v>
      </c>
      <c r="C446" s="27" t="s">
        <v>72</v>
      </c>
      <c r="D446" s="24" t="s">
        <v>254</v>
      </c>
      <c r="E446" s="27" t="s">
        <v>26</v>
      </c>
      <c r="F446" s="27" t="s">
        <v>72</v>
      </c>
      <c r="G446" s="67" t="s">
        <v>192</v>
      </c>
      <c r="H446" s="67" t="s">
        <v>16</v>
      </c>
      <c r="I446" s="67" t="s">
        <v>87</v>
      </c>
      <c r="J446" s="67" t="s">
        <v>253</v>
      </c>
      <c r="K446" s="27"/>
      <c r="L446" s="28">
        <f>L447</f>
        <v>700</v>
      </c>
      <c r="M446" s="28">
        <f t="shared" ref="M446:N447" si="175">M447</f>
        <v>800</v>
      </c>
      <c r="N446" s="28">
        <f t="shared" si="175"/>
        <v>800</v>
      </c>
    </row>
    <row r="447" spans="2:14" s="8" customFormat="1" ht="56.25" hidden="1">
      <c r="B447" s="27" t="s">
        <v>26</v>
      </c>
      <c r="C447" s="27" t="s">
        <v>72</v>
      </c>
      <c r="D447" s="24" t="s">
        <v>96</v>
      </c>
      <c r="E447" s="27" t="s">
        <v>26</v>
      </c>
      <c r="F447" s="27" t="s">
        <v>72</v>
      </c>
      <c r="G447" s="67" t="s">
        <v>192</v>
      </c>
      <c r="H447" s="67" t="s">
        <v>16</v>
      </c>
      <c r="I447" s="67" t="s">
        <v>87</v>
      </c>
      <c r="J447" s="67" t="s">
        <v>253</v>
      </c>
      <c r="K447" s="27" t="s">
        <v>34</v>
      </c>
      <c r="L447" s="28">
        <f>L448</f>
        <v>700</v>
      </c>
      <c r="M447" s="28">
        <f t="shared" si="175"/>
        <v>800</v>
      </c>
      <c r="N447" s="28">
        <f t="shared" si="175"/>
        <v>800</v>
      </c>
    </row>
    <row r="448" spans="2:14" s="8" customFormat="1" ht="56.25" hidden="1">
      <c r="B448" s="27" t="s">
        <v>26</v>
      </c>
      <c r="C448" s="27" t="s">
        <v>72</v>
      </c>
      <c r="D448" s="24" t="s">
        <v>23</v>
      </c>
      <c r="E448" s="27" t="s">
        <v>26</v>
      </c>
      <c r="F448" s="27" t="s">
        <v>72</v>
      </c>
      <c r="G448" s="67" t="s">
        <v>192</v>
      </c>
      <c r="H448" s="67" t="s">
        <v>16</v>
      </c>
      <c r="I448" s="67" t="s">
        <v>87</v>
      </c>
      <c r="J448" s="67" t="s">
        <v>253</v>
      </c>
      <c r="K448" s="27" t="s">
        <v>24</v>
      </c>
      <c r="L448" s="28">
        <f>700</f>
        <v>700</v>
      </c>
      <c r="M448" s="28">
        <f>800</f>
        <v>800</v>
      </c>
      <c r="N448" s="28">
        <f>800</f>
        <v>800</v>
      </c>
    </row>
    <row r="449" spans="2:14" s="8" customFormat="1" hidden="1">
      <c r="B449" s="27" t="s">
        <v>26</v>
      </c>
      <c r="C449" s="27" t="s">
        <v>72</v>
      </c>
      <c r="D449" s="24" t="s">
        <v>165</v>
      </c>
      <c r="E449" s="27" t="s">
        <v>26</v>
      </c>
      <c r="F449" s="27" t="s">
        <v>72</v>
      </c>
      <c r="G449" s="27" t="s">
        <v>192</v>
      </c>
      <c r="H449" s="27" t="s">
        <v>16</v>
      </c>
      <c r="I449" s="27" t="s">
        <v>87</v>
      </c>
      <c r="J449" s="27" t="s">
        <v>166</v>
      </c>
      <c r="K449" s="27"/>
      <c r="L449" s="28">
        <f>L450</f>
        <v>0</v>
      </c>
      <c r="M449" s="28">
        <f t="shared" ref="M449:N450" si="176">M450</f>
        <v>0</v>
      </c>
      <c r="N449" s="28">
        <f t="shared" si="176"/>
        <v>0</v>
      </c>
    </row>
    <row r="450" spans="2:14" s="8" customFormat="1" ht="56.25" hidden="1">
      <c r="B450" s="27" t="s">
        <v>26</v>
      </c>
      <c r="C450" s="27" t="s">
        <v>72</v>
      </c>
      <c r="D450" s="24" t="s">
        <v>96</v>
      </c>
      <c r="E450" s="27" t="s">
        <v>26</v>
      </c>
      <c r="F450" s="27" t="s">
        <v>72</v>
      </c>
      <c r="G450" s="27" t="s">
        <v>192</v>
      </c>
      <c r="H450" s="27" t="s">
        <v>16</v>
      </c>
      <c r="I450" s="27" t="s">
        <v>87</v>
      </c>
      <c r="J450" s="27" t="s">
        <v>166</v>
      </c>
      <c r="K450" s="27" t="s">
        <v>34</v>
      </c>
      <c r="L450" s="28">
        <f>L451</f>
        <v>0</v>
      </c>
      <c r="M450" s="28">
        <f t="shared" si="176"/>
        <v>0</v>
      </c>
      <c r="N450" s="28">
        <f t="shared" si="176"/>
        <v>0</v>
      </c>
    </row>
    <row r="451" spans="2:14" s="8" customFormat="1" ht="56.25" hidden="1">
      <c r="B451" s="27" t="s">
        <v>26</v>
      </c>
      <c r="C451" s="27" t="s">
        <v>72</v>
      </c>
      <c r="D451" s="24" t="s">
        <v>23</v>
      </c>
      <c r="E451" s="27" t="s">
        <v>26</v>
      </c>
      <c r="F451" s="27" t="s">
        <v>72</v>
      </c>
      <c r="G451" s="27" t="s">
        <v>192</v>
      </c>
      <c r="H451" s="27" t="s">
        <v>16</v>
      </c>
      <c r="I451" s="27" t="s">
        <v>87</v>
      </c>
      <c r="J451" s="27" t="s">
        <v>166</v>
      </c>
      <c r="K451" s="27" t="s">
        <v>24</v>
      </c>
      <c r="L451" s="28"/>
      <c r="M451" s="28"/>
      <c r="N451" s="28"/>
    </row>
    <row r="452" spans="2:14" s="8" customFormat="1" ht="56.25" hidden="1">
      <c r="B452" s="27" t="s">
        <v>26</v>
      </c>
      <c r="C452" s="27" t="s">
        <v>72</v>
      </c>
      <c r="D452" s="24" t="s">
        <v>255</v>
      </c>
      <c r="E452" s="27" t="s">
        <v>26</v>
      </c>
      <c r="F452" s="27" t="s">
        <v>72</v>
      </c>
      <c r="G452" s="27" t="s">
        <v>192</v>
      </c>
      <c r="H452" s="27" t="s">
        <v>16</v>
      </c>
      <c r="I452" s="27" t="s">
        <v>26</v>
      </c>
      <c r="J452" s="27" t="s">
        <v>18</v>
      </c>
      <c r="K452" s="27"/>
      <c r="L452" s="28">
        <f>L453+L456+L459+L462+L465+L468+L471+L474</f>
        <v>330</v>
      </c>
      <c r="M452" s="28">
        <f t="shared" ref="M452:N452" si="177">M453+M456+M459+M462+M465+M468+M471+M474</f>
        <v>220</v>
      </c>
      <c r="N452" s="28">
        <f t="shared" si="177"/>
        <v>220</v>
      </c>
    </row>
    <row r="453" spans="2:14" s="8" customFormat="1" ht="37.5" hidden="1">
      <c r="B453" s="27" t="s">
        <v>26</v>
      </c>
      <c r="C453" s="27" t="s">
        <v>72</v>
      </c>
      <c r="D453" s="24" t="s">
        <v>256</v>
      </c>
      <c r="E453" s="27" t="s">
        <v>26</v>
      </c>
      <c r="F453" s="27" t="s">
        <v>72</v>
      </c>
      <c r="G453" s="67" t="s">
        <v>192</v>
      </c>
      <c r="H453" s="67" t="s">
        <v>16</v>
      </c>
      <c r="I453" s="67" t="s">
        <v>26</v>
      </c>
      <c r="J453" s="67" t="s">
        <v>257</v>
      </c>
      <c r="K453" s="27"/>
      <c r="L453" s="28">
        <f>L454</f>
        <v>0</v>
      </c>
      <c r="M453" s="28">
        <f t="shared" ref="M453:N454" si="178">M454</f>
        <v>0</v>
      </c>
      <c r="N453" s="28">
        <f t="shared" si="178"/>
        <v>0</v>
      </c>
    </row>
    <row r="454" spans="2:14" s="8" customFormat="1" ht="56.25" hidden="1">
      <c r="B454" s="27" t="s">
        <v>26</v>
      </c>
      <c r="C454" s="27" t="s">
        <v>72</v>
      </c>
      <c r="D454" s="24" t="s">
        <v>96</v>
      </c>
      <c r="E454" s="27" t="s">
        <v>26</v>
      </c>
      <c r="F454" s="27" t="s">
        <v>72</v>
      </c>
      <c r="G454" s="67" t="s">
        <v>192</v>
      </c>
      <c r="H454" s="67" t="s">
        <v>16</v>
      </c>
      <c r="I454" s="67" t="s">
        <v>26</v>
      </c>
      <c r="J454" s="67" t="s">
        <v>257</v>
      </c>
      <c r="K454" s="27" t="s">
        <v>34</v>
      </c>
      <c r="L454" s="28">
        <f>L455</f>
        <v>0</v>
      </c>
      <c r="M454" s="28">
        <f t="shared" si="178"/>
        <v>0</v>
      </c>
      <c r="N454" s="28">
        <f t="shared" si="178"/>
        <v>0</v>
      </c>
    </row>
    <row r="455" spans="2:14" s="8" customFormat="1" ht="56.25" hidden="1">
      <c r="B455" s="27" t="s">
        <v>26</v>
      </c>
      <c r="C455" s="27" t="s">
        <v>72</v>
      </c>
      <c r="D455" s="24" t="s">
        <v>23</v>
      </c>
      <c r="E455" s="27" t="s">
        <v>26</v>
      </c>
      <c r="F455" s="27" t="s">
        <v>72</v>
      </c>
      <c r="G455" s="67" t="s">
        <v>192</v>
      </c>
      <c r="H455" s="67" t="s">
        <v>16</v>
      </c>
      <c r="I455" s="67" t="s">
        <v>26</v>
      </c>
      <c r="J455" s="67" t="s">
        <v>257</v>
      </c>
      <c r="K455" s="27" t="s">
        <v>24</v>
      </c>
      <c r="L455" s="28"/>
      <c r="M455" s="28"/>
      <c r="N455" s="28"/>
    </row>
    <row r="456" spans="2:14" s="8" customFormat="1" ht="37.5" hidden="1">
      <c r="B456" s="27" t="s">
        <v>26</v>
      </c>
      <c r="C456" s="27" t="s">
        <v>72</v>
      </c>
      <c r="D456" s="24" t="s">
        <v>258</v>
      </c>
      <c r="E456" s="27" t="s">
        <v>26</v>
      </c>
      <c r="F456" s="27" t="s">
        <v>72</v>
      </c>
      <c r="G456" s="67" t="s">
        <v>192</v>
      </c>
      <c r="H456" s="67" t="s">
        <v>16</v>
      </c>
      <c r="I456" s="67" t="s">
        <v>26</v>
      </c>
      <c r="J456" s="67" t="s">
        <v>259</v>
      </c>
      <c r="K456" s="27"/>
      <c r="L456" s="28">
        <f>L457</f>
        <v>300</v>
      </c>
      <c r="M456" s="28">
        <f t="shared" ref="M456:N457" si="179">M457</f>
        <v>200</v>
      </c>
      <c r="N456" s="28">
        <f t="shared" si="179"/>
        <v>200</v>
      </c>
    </row>
    <row r="457" spans="2:14" s="8" customFormat="1" ht="56.25" hidden="1">
      <c r="B457" s="27" t="s">
        <v>26</v>
      </c>
      <c r="C457" s="27" t="s">
        <v>72</v>
      </c>
      <c r="D457" s="24" t="s">
        <v>96</v>
      </c>
      <c r="E457" s="27" t="s">
        <v>26</v>
      </c>
      <c r="F457" s="27" t="s">
        <v>72</v>
      </c>
      <c r="G457" s="67" t="s">
        <v>192</v>
      </c>
      <c r="H457" s="67" t="s">
        <v>16</v>
      </c>
      <c r="I457" s="67" t="s">
        <v>26</v>
      </c>
      <c r="J457" s="67" t="s">
        <v>259</v>
      </c>
      <c r="K457" s="27" t="s">
        <v>34</v>
      </c>
      <c r="L457" s="28">
        <f>L458</f>
        <v>300</v>
      </c>
      <c r="M457" s="28">
        <f t="shared" si="179"/>
        <v>200</v>
      </c>
      <c r="N457" s="28">
        <f t="shared" si="179"/>
        <v>200</v>
      </c>
    </row>
    <row r="458" spans="2:14" s="8" customFormat="1" ht="56.25" hidden="1">
      <c r="B458" s="27" t="s">
        <v>26</v>
      </c>
      <c r="C458" s="27" t="s">
        <v>72</v>
      </c>
      <c r="D458" s="24" t="s">
        <v>23</v>
      </c>
      <c r="E458" s="27" t="s">
        <v>26</v>
      </c>
      <c r="F458" s="27" t="s">
        <v>72</v>
      </c>
      <c r="G458" s="67" t="s">
        <v>192</v>
      </c>
      <c r="H458" s="67" t="s">
        <v>16</v>
      </c>
      <c r="I458" s="67" t="s">
        <v>26</v>
      </c>
      <c r="J458" s="67" t="s">
        <v>259</v>
      </c>
      <c r="K458" s="27" t="s">
        <v>24</v>
      </c>
      <c r="L458" s="28">
        <f>300</f>
        <v>300</v>
      </c>
      <c r="M458" s="28">
        <f>200</f>
        <v>200</v>
      </c>
      <c r="N458" s="28">
        <f>200</f>
        <v>200</v>
      </c>
    </row>
    <row r="459" spans="2:14" s="8" customFormat="1" hidden="1">
      <c r="B459" s="27" t="s">
        <v>26</v>
      </c>
      <c r="C459" s="27" t="s">
        <v>72</v>
      </c>
      <c r="D459" s="24" t="s">
        <v>260</v>
      </c>
      <c r="E459" s="27" t="s">
        <v>26</v>
      </c>
      <c r="F459" s="27" t="s">
        <v>72</v>
      </c>
      <c r="G459" s="67" t="s">
        <v>192</v>
      </c>
      <c r="H459" s="67" t="s">
        <v>16</v>
      </c>
      <c r="I459" s="67" t="s">
        <v>26</v>
      </c>
      <c r="J459" s="67" t="s">
        <v>261</v>
      </c>
      <c r="K459" s="27"/>
      <c r="L459" s="28">
        <f>L460</f>
        <v>0</v>
      </c>
      <c r="M459" s="28">
        <f t="shared" ref="M459:N460" si="180">M460</f>
        <v>0</v>
      </c>
      <c r="N459" s="28">
        <f t="shared" si="180"/>
        <v>0</v>
      </c>
    </row>
    <row r="460" spans="2:14" s="8" customFormat="1" ht="56.25" hidden="1">
      <c r="B460" s="27" t="s">
        <v>26</v>
      </c>
      <c r="C460" s="27" t="s">
        <v>72</v>
      </c>
      <c r="D460" s="24" t="s">
        <v>96</v>
      </c>
      <c r="E460" s="27" t="s">
        <v>26</v>
      </c>
      <c r="F460" s="27" t="s">
        <v>72</v>
      </c>
      <c r="G460" s="67" t="s">
        <v>192</v>
      </c>
      <c r="H460" s="67" t="s">
        <v>16</v>
      </c>
      <c r="I460" s="67" t="s">
        <v>26</v>
      </c>
      <c r="J460" s="67" t="s">
        <v>261</v>
      </c>
      <c r="K460" s="27" t="s">
        <v>34</v>
      </c>
      <c r="L460" s="28">
        <f>L461</f>
        <v>0</v>
      </c>
      <c r="M460" s="28">
        <f t="shared" si="180"/>
        <v>0</v>
      </c>
      <c r="N460" s="28">
        <f t="shared" si="180"/>
        <v>0</v>
      </c>
    </row>
    <row r="461" spans="2:14" s="8" customFormat="1" ht="56.25" hidden="1">
      <c r="B461" s="27" t="s">
        <v>26</v>
      </c>
      <c r="C461" s="27" t="s">
        <v>72</v>
      </c>
      <c r="D461" s="24" t="s">
        <v>23</v>
      </c>
      <c r="E461" s="27" t="s">
        <v>26</v>
      </c>
      <c r="F461" s="27" t="s">
        <v>72</v>
      </c>
      <c r="G461" s="67" t="s">
        <v>192</v>
      </c>
      <c r="H461" s="67" t="s">
        <v>16</v>
      </c>
      <c r="I461" s="67" t="s">
        <v>26</v>
      </c>
      <c r="J461" s="67" t="s">
        <v>261</v>
      </c>
      <c r="K461" s="27" t="s">
        <v>24</v>
      </c>
      <c r="L461" s="28"/>
      <c r="M461" s="28"/>
      <c r="N461" s="28"/>
    </row>
    <row r="462" spans="2:14" s="8" customFormat="1" ht="37.5" hidden="1">
      <c r="B462" s="27" t="s">
        <v>26</v>
      </c>
      <c r="C462" s="27" t="s">
        <v>72</v>
      </c>
      <c r="D462" s="24" t="s">
        <v>262</v>
      </c>
      <c r="E462" s="27" t="s">
        <v>26</v>
      </c>
      <c r="F462" s="27" t="s">
        <v>72</v>
      </c>
      <c r="G462" s="67" t="s">
        <v>192</v>
      </c>
      <c r="H462" s="67" t="s">
        <v>16</v>
      </c>
      <c r="I462" s="67" t="s">
        <v>26</v>
      </c>
      <c r="J462" s="67" t="s">
        <v>263</v>
      </c>
      <c r="K462" s="27"/>
      <c r="L462" s="28">
        <f>L463</f>
        <v>0</v>
      </c>
      <c r="M462" s="28">
        <f t="shared" ref="M462:N463" si="181">M463</f>
        <v>0</v>
      </c>
      <c r="N462" s="28">
        <f t="shared" si="181"/>
        <v>0</v>
      </c>
    </row>
    <row r="463" spans="2:14" s="8" customFormat="1" ht="56.25" hidden="1">
      <c r="B463" s="27" t="s">
        <v>26</v>
      </c>
      <c r="C463" s="27" t="s">
        <v>72</v>
      </c>
      <c r="D463" s="24" t="s">
        <v>96</v>
      </c>
      <c r="E463" s="27" t="s">
        <v>26</v>
      </c>
      <c r="F463" s="27" t="s">
        <v>72</v>
      </c>
      <c r="G463" s="67" t="s">
        <v>192</v>
      </c>
      <c r="H463" s="67" t="s">
        <v>16</v>
      </c>
      <c r="I463" s="67" t="s">
        <v>26</v>
      </c>
      <c r="J463" s="67" t="s">
        <v>263</v>
      </c>
      <c r="K463" s="27" t="s">
        <v>34</v>
      </c>
      <c r="L463" s="28">
        <f>L464</f>
        <v>0</v>
      </c>
      <c r="M463" s="28">
        <f t="shared" si="181"/>
        <v>0</v>
      </c>
      <c r="N463" s="28">
        <f t="shared" si="181"/>
        <v>0</v>
      </c>
    </row>
    <row r="464" spans="2:14" s="8" customFormat="1" ht="56.25" hidden="1">
      <c r="B464" s="27" t="s">
        <v>26</v>
      </c>
      <c r="C464" s="27" t="s">
        <v>72</v>
      </c>
      <c r="D464" s="24" t="s">
        <v>23</v>
      </c>
      <c r="E464" s="27" t="s">
        <v>26</v>
      </c>
      <c r="F464" s="27" t="s">
        <v>72</v>
      </c>
      <c r="G464" s="67" t="s">
        <v>192</v>
      </c>
      <c r="H464" s="67" t="s">
        <v>16</v>
      </c>
      <c r="I464" s="67" t="s">
        <v>26</v>
      </c>
      <c r="J464" s="67" t="s">
        <v>263</v>
      </c>
      <c r="K464" s="27" t="s">
        <v>24</v>
      </c>
      <c r="L464" s="28"/>
      <c r="M464" s="28"/>
      <c r="N464" s="28"/>
    </row>
    <row r="465" spans="2:14" s="8" customFormat="1" ht="37.5" hidden="1">
      <c r="B465" s="27" t="s">
        <v>26</v>
      </c>
      <c r="C465" s="27" t="s">
        <v>72</v>
      </c>
      <c r="D465" s="24" t="s">
        <v>264</v>
      </c>
      <c r="E465" s="27" t="s">
        <v>26</v>
      </c>
      <c r="F465" s="27" t="s">
        <v>72</v>
      </c>
      <c r="G465" s="67" t="s">
        <v>192</v>
      </c>
      <c r="H465" s="67" t="s">
        <v>16</v>
      </c>
      <c r="I465" s="67" t="s">
        <v>26</v>
      </c>
      <c r="J465" s="67" t="s">
        <v>265</v>
      </c>
      <c r="K465" s="27"/>
      <c r="L465" s="28">
        <f>L466</f>
        <v>0</v>
      </c>
      <c r="M465" s="28">
        <f t="shared" ref="M465:N466" si="182">M466</f>
        <v>0</v>
      </c>
      <c r="N465" s="28">
        <f t="shared" si="182"/>
        <v>0</v>
      </c>
    </row>
    <row r="466" spans="2:14" s="8" customFormat="1" ht="56.25" hidden="1">
      <c r="B466" s="27" t="s">
        <v>26</v>
      </c>
      <c r="C466" s="27" t="s">
        <v>72</v>
      </c>
      <c r="D466" s="24" t="s">
        <v>96</v>
      </c>
      <c r="E466" s="27" t="s">
        <v>26</v>
      </c>
      <c r="F466" s="27" t="s">
        <v>72</v>
      </c>
      <c r="G466" s="67" t="s">
        <v>192</v>
      </c>
      <c r="H466" s="67" t="s">
        <v>16</v>
      </c>
      <c r="I466" s="67" t="s">
        <v>26</v>
      </c>
      <c r="J466" s="67" t="s">
        <v>265</v>
      </c>
      <c r="K466" s="27" t="s">
        <v>34</v>
      </c>
      <c r="L466" s="28">
        <f>L467</f>
        <v>0</v>
      </c>
      <c r="M466" s="28">
        <f t="shared" si="182"/>
        <v>0</v>
      </c>
      <c r="N466" s="28">
        <f t="shared" si="182"/>
        <v>0</v>
      </c>
    </row>
    <row r="467" spans="2:14" s="8" customFormat="1" ht="56.25" hidden="1">
      <c r="B467" s="27" t="s">
        <v>26</v>
      </c>
      <c r="C467" s="27" t="s">
        <v>72</v>
      </c>
      <c r="D467" s="24" t="s">
        <v>23</v>
      </c>
      <c r="E467" s="27" t="s">
        <v>26</v>
      </c>
      <c r="F467" s="27" t="s">
        <v>72</v>
      </c>
      <c r="G467" s="67" t="s">
        <v>192</v>
      </c>
      <c r="H467" s="67" t="s">
        <v>16</v>
      </c>
      <c r="I467" s="67" t="s">
        <v>26</v>
      </c>
      <c r="J467" s="67" t="s">
        <v>265</v>
      </c>
      <c r="K467" s="27" t="s">
        <v>24</v>
      </c>
      <c r="L467" s="28"/>
      <c r="M467" s="28"/>
      <c r="N467" s="28"/>
    </row>
    <row r="468" spans="2:14" s="8" customFormat="1" ht="37.5" hidden="1">
      <c r="B468" s="27" t="s">
        <v>26</v>
      </c>
      <c r="C468" s="27" t="s">
        <v>72</v>
      </c>
      <c r="D468" s="24" t="s">
        <v>266</v>
      </c>
      <c r="E468" s="27" t="s">
        <v>26</v>
      </c>
      <c r="F468" s="27" t="s">
        <v>72</v>
      </c>
      <c r="G468" s="67" t="s">
        <v>192</v>
      </c>
      <c r="H468" s="67" t="s">
        <v>16</v>
      </c>
      <c r="I468" s="67" t="s">
        <v>26</v>
      </c>
      <c r="J468" s="67" t="s">
        <v>267</v>
      </c>
      <c r="K468" s="27"/>
      <c r="L468" s="28">
        <f>L469</f>
        <v>0</v>
      </c>
      <c r="M468" s="28">
        <f t="shared" ref="M468:N469" si="183">M469</f>
        <v>0</v>
      </c>
      <c r="N468" s="28">
        <f t="shared" si="183"/>
        <v>0</v>
      </c>
    </row>
    <row r="469" spans="2:14" s="8" customFormat="1" ht="56.25" hidden="1">
      <c r="B469" s="27" t="s">
        <v>26</v>
      </c>
      <c r="C469" s="27" t="s">
        <v>72</v>
      </c>
      <c r="D469" s="24" t="s">
        <v>96</v>
      </c>
      <c r="E469" s="27" t="s">
        <v>26</v>
      </c>
      <c r="F469" s="27" t="s">
        <v>72</v>
      </c>
      <c r="G469" s="67" t="s">
        <v>192</v>
      </c>
      <c r="H469" s="67" t="s">
        <v>16</v>
      </c>
      <c r="I469" s="67" t="s">
        <v>26</v>
      </c>
      <c r="J469" s="67" t="s">
        <v>267</v>
      </c>
      <c r="K469" s="27" t="s">
        <v>34</v>
      </c>
      <c r="L469" s="28">
        <f>L470</f>
        <v>0</v>
      </c>
      <c r="M469" s="28">
        <f t="shared" si="183"/>
        <v>0</v>
      </c>
      <c r="N469" s="28">
        <f t="shared" si="183"/>
        <v>0</v>
      </c>
    </row>
    <row r="470" spans="2:14" s="8" customFormat="1" ht="56.25" hidden="1">
      <c r="B470" s="27" t="s">
        <v>26</v>
      </c>
      <c r="C470" s="27" t="s">
        <v>72</v>
      </c>
      <c r="D470" s="24" t="s">
        <v>23</v>
      </c>
      <c r="E470" s="27" t="s">
        <v>26</v>
      </c>
      <c r="F470" s="27" t="s">
        <v>72</v>
      </c>
      <c r="G470" s="67" t="s">
        <v>192</v>
      </c>
      <c r="H470" s="67" t="s">
        <v>16</v>
      </c>
      <c r="I470" s="67" t="s">
        <v>26</v>
      </c>
      <c r="J470" s="67" t="s">
        <v>267</v>
      </c>
      <c r="K470" s="27" t="s">
        <v>24</v>
      </c>
      <c r="L470" s="28"/>
      <c r="M470" s="28"/>
      <c r="N470" s="28"/>
    </row>
    <row r="471" spans="2:14" s="8" customFormat="1" hidden="1">
      <c r="B471" s="27" t="s">
        <v>26</v>
      </c>
      <c r="C471" s="27" t="s">
        <v>72</v>
      </c>
      <c r="D471" s="24" t="s">
        <v>268</v>
      </c>
      <c r="E471" s="27" t="s">
        <v>26</v>
      </c>
      <c r="F471" s="27" t="s">
        <v>72</v>
      </c>
      <c r="G471" s="67" t="s">
        <v>192</v>
      </c>
      <c r="H471" s="67" t="s">
        <v>16</v>
      </c>
      <c r="I471" s="67" t="s">
        <v>26</v>
      </c>
      <c r="J471" s="67" t="s">
        <v>269</v>
      </c>
      <c r="K471" s="27"/>
      <c r="L471" s="28">
        <f>L472</f>
        <v>30</v>
      </c>
      <c r="M471" s="28">
        <f t="shared" ref="M471:N472" si="184">M472</f>
        <v>20</v>
      </c>
      <c r="N471" s="28">
        <f t="shared" si="184"/>
        <v>20</v>
      </c>
    </row>
    <row r="472" spans="2:14" s="8" customFormat="1" ht="56.25" hidden="1">
      <c r="B472" s="27" t="s">
        <v>26</v>
      </c>
      <c r="C472" s="27" t="s">
        <v>72</v>
      </c>
      <c r="D472" s="24" t="s">
        <v>96</v>
      </c>
      <c r="E472" s="27" t="s">
        <v>26</v>
      </c>
      <c r="F472" s="27" t="s">
        <v>72</v>
      </c>
      <c r="G472" s="67" t="s">
        <v>192</v>
      </c>
      <c r="H472" s="67" t="s">
        <v>16</v>
      </c>
      <c r="I472" s="67" t="s">
        <v>26</v>
      </c>
      <c r="J472" s="67" t="s">
        <v>269</v>
      </c>
      <c r="K472" s="27" t="s">
        <v>34</v>
      </c>
      <c r="L472" s="28">
        <f>L473</f>
        <v>30</v>
      </c>
      <c r="M472" s="28">
        <f t="shared" si="184"/>
        <v>20</v>
      </c>
      <c r="N472" s="28">
        <f t="shared" si="184"/>
        <v>20</v>
      </c>
    </row>
    <row r="473" spans="2:14" s="8" customFormat="1" ht="56.25" hidden="1">
      <c r="B473" s="27" t="s">
        <v>26</v>
      </c>
      <c r="C473" s="27" t="s">
        <v>72</v>
      </c>
      <c r="D473" s="24" t="s">
        <v>23</v>
      </c>
      <c r="E473" s="27" t="s">
        <v>26</v>
      </c>
      <c r="F473" s="27" t="s">
        <v>72</v>
      </c>
      <c r="G473" s="67" t="s">
        <v>192</v>
      </c>
      <c r="H473" s="67" t="s">
        <v>16</v>
      </c>
      <c r="I473" s="67" t="s">
        <v>26</v>
      </c>
      <c r="J473" s="67" t="s">
        <v>269</v>
      </c>
      <c r="K473" s="27" t="s">
        <v>24</v>
      </c>
      <c r="L473" s="28">
        <f>30</f>
        <v>30</v>
      </c>
      <c r="M473" s="28">
        <f>20</f>
        <v>20</v>
      </c>
      <c r="N473" s="28">
        <f>20</f>
        <v>20</v>
      </c>
    </row>
    <row r="474" spans="2:14" s="8" customFormat="1" hidden="1">
      <c r="B474" s="27" t="s">
        <v>26</v>
      </c>
      <c r="C474" s="27" t="s">
        <v>72</v>
      </c>
      <c r="D474" s="24" t="s">
        <v>165</v>
      </c>
      <c r="E474" s="27" t="s">
        <v>26</v>
      </c>
      <c r="F474" s="27" t="s">
        <v>72</v>
      </c>
      <c r="G474" s="27" t="s">
        <v>192</v>
      </c>
      <c r="H474" s="27" t="s">
        <v>16</v>
      </c>
      <c r="I474" s="27" t="s">
        <v>26</v>
      </c>
      <c r="J474" s="27" t="s">
        <v>166</v>
      </c>
      <c r="K474" s="27"/>
      <c r="L474" s="28">
        <f>L475</f>
        <v>0</v>
      </c>
      <c r="M474" s="28">
        <f t="shared" ref="M474:N475" si="185">M475</f>
        <v>0</v>
      </c>
      <c r="N474" s="28">
        <f t="shared" si="185"/>
        <v>0</v>
      </c>
    </row>
    <row r="475" spans="2:14" s="8" customFormat="1" ht="56.25" hidden="1">
      <c r="B475" s="27" t="s">
        <v>26</v>
      </c>
      <c r="C475" s="27" t="s">
        <v>72</v>
      </c>
      <c r="D475" s="24" t="s">
        <v>96</v>
      </c>
      <c r="E475" s="27" t="s">
        <v>26</v>
      </c>
      <c r="F475" s="27" t="s">
        <v>72</v>
      </c>
      <c r="G475" s="27" t="s">
        <v>192</v>
      </c>
      <c r="H475" s="27" t="s">
        <v>16</v>
      </c>
      <c r="I475" s="27" t="s">
        <v>26</v>
      </c>
      <c r="J475" s="27" t="s">
        <v>166</v>
      </c>
      <c r="K475" s="27" t="s">
        <v>34</v>
      </c>
      <c r="L475" s="28">
        <f>L476</f>
        <v>0</v>
      </c>
      <c r="M475" s="28">
        <f t="shared" si="185"/>
        <v>0</v>
      </c>
      <c r="N475" s="28">
        <f t="shared" si="185"/>
        <v>0</v>
      </c>
    </row>
    <row r="476" spans="2:14" s="8" customFormat="1" ht="56.25" hidden="1">
      <c r="B476" s="27" t="s">
        <v>26</v>
      </c>
      <c r="C476" s="27" t="s">
        <v>72</v>
      </c>
      <c r="D476" s="24" t="s">
        <v>23</v>
      </c>
      <c r="E476" s="27" t="s">
        <v>26</v>
      </c>
      <c r="F476" s="27" t="s">
        <v>72</v>
      </c>
      <c r="G476" s="27" t="s">
        <v>192</v>
      </c>
      <c r="H476" s="27" t="s">
        <v>16</v>
      </c>
      <c r="I476" s="27" t="s">
        <v>26</v>
      </c>
      <c r="J476" s="27" t="s">
        <v>166</v>
      </c>
      <c r="K476" s="27" t="s">
        <v>24</v>
      </c>
      <c r="L476" s="28"/>
      <c r="M476" s="28"/>
      <c r="N476" s="28"/>
    </row>
    <row r="477" spans="2:14" s="8" customFormat="1" ht="37.5" hidden="1">
      <c r="B477" s="27" t="s">
        <v>26</v>
      </c>
      <c r="C477" s="27" t="s">
        <v>72</v>
      </c>
      <c r="D477" s="24" t="s">
        <v>270</v>
      </c>
      <c r="E477" s="27" t="s">
        <v>26</v>
      </c>
      <c r="F477" s="27" t="s">
        <v>72</v>
      </c>
      <c r="G477" s="27" t="s">
        <v>192</v>
      </c>
      <c r="H477" s="27" t="s">
        <v>16</v>
      </c>
      <c r="I477" s="27" t="s">
        <v>97</v>
      </c>
      <c r="J477" s="27" t="s">
        <v>18</v>
      </c>
      <c r="K477" s="27"/>
      <c r="L477" s="28">
        <f>L478+L481</f>
        <v>0</v>
      </c>
      <c r="M477" s="28">
        <f t="shared" ref="M477:N477" si="186">M478+M481</f>
        <v>0</v>
      </c>
      <c r="N477" s="28">
        <f t="shared" si="186"/>
        <v>0</v>
      </c>
    </row>
    <row r="478" spans="2:14" s="8" customFormat="1" hidden="1">
      <c r="B478" s="27" t="s">
        <v>26</v>
      </c>
      <c r="C478" s="27" t="s">
        <v>72</v>
      </c>
      <c r="D478" s="24" t="s">
        <v>165</v>
      </c>
      <c r="E478" s="27" t="s">
        <v>26</v>
      </c>
      <c r="F478" s="27" t="s">
        <v>72</v>
      </c>
      <c r="G478" s="67" t="s">
        <v>192</v>
      </c>
      <c r="H478" s="67" t="s">
        <v>16</v>
      </c>
      <c r="I478" s="67" t="s">
        <v>97</v>
      </c>
      <c r="J478" s="67" t="s">
        <v>271</v>
      </c>
      <c r="K478" s="27"/>
      <c r="L478" s="28">
        <f>L479</f>
        <v>0</v>
      </c>
      <c r="M478" s="28">
        <f t="shared" ref="M478:N479" si="187">M479</f>
        <v>0</v>
      </c>
      <c r="N478" s="28">
        <f t="shared" si="187"/>
        <v>0</v>
      </c>
    </row>
    <row r="479" spans="2:14" s="8" customFormat="1" ht="56.25" hidden="1">
      <c r="B479" s="27" t="s">
        <v>26</v>
      </c>
      <c r="C479" s="27" t="s">
        <v>72</v>
      </c>
      <c r="D479" s="24" t="s">
        <v>125</v>
      </c>
      <c r="E479" s="27" t="s">
        <v>26</v>
      </c>
      <c r="F479" s="27" t="s">
        <v>72</v>
      </c>
      <c r="G479" s="67" t="s">
        <v>192</v>
      </c>
      <c r="H479" s="67" t="s">
        <v>16</v>
      </c>
      <c r="I479" s="67" t="s">
        <v>97</v>
      </c>
      <c r="J479" s="67" t="s">
        <v>271</v>
      </c>
      <c r="K479" s="27" t="s">
        <v>34</v>
      </c>
      <c r="L479" s="28">
        <f>L480</f>
        <v>0</v>
      </c>
      <c r="M479" s="28">
        <f t="shared" si="187"/>
        <v>0</v>
      </c>
      <c r="N479" s="28">
        <f t="shared" si="187"/>
        <v>0</v>
      </c>
    </row>
    <row r="480" spans="2:14" s="8" customFormat="1" ht="56.25" hidden="1">
      <c r="B480" s="27" t="s">
        <v>26</v>
      </c>
      <c r="C480" s="27" t="s">
        <v>72</v>
      </c>
      <c r="D480" s="24" t="s">
        <v>23</v>
      </c>
      <c r="E480" s="27" t="s">
        <v>26</v>
      </c>
      <c r="F480" s="27" t="s">
        <v>72</v>
      </c>
      <c r="G480" s="67" t="s">
        <v>192</v>
      </c>
      <c r="H480" s="67" t="s">
        <v>16</v>
      </c>
      <c r="I480" s="67" t="s">
        <v>97</v>
      </c>
      <c r="J480" s="67" t="s">
        <v>271</v>
      </c>
      <c r="K480" s="27" t="s">
        <v>24</v>
      </c>
      <c r="L480" s="28"/>
      <c r="M480" s="28"/>
      <c r="N480" s="28"/>
    </row>
    <row r="481" spans="2:14" s="8" customFormat="1" hidden="1">
      <c r="B481" s="27" t="s">
        <v>26</v>
      </c>
      <c r="C481" s="27" t="s">
        <v>72</v>
      </c>
      <c r="D481" s="24" t="s">
        <v>165</v>
      </c>
      <c r="E481" s="27" t="s">
        <v>26</v>
      </c>
      <c r="F481" s="27" t="s">
        <v>72</v>
      </c>
      <c r="G481" s="27" t="s">
        <v>192</v>
      </c>
      <c r="H481" s="27" t="s">
        <v>16</v>
      </c>
      <c r="I481" s="27" t="s">
        <v>97</v>
      </c>
      <c r="J481" s="27" t="s">
        <v>166</v>
      </c>
      <c r="K481" s="27"/>
      <c r="L481" s="28">
        <f>L482</f>
        <v>0</v>
      </c>
      <c r="M481" s="28">
        <f t="shared" ref="M481:N482" si="188">M482</f>
        <v>0</v>
      </c>
      <c r="N481" s="28">
        <f t="shared" si="188"/>
        <v>0</v>
      </c>
    </row>
    <row r="482" spans="2:14" s="8" customFormat="1" ht="56.25" hidden="1">
      <c r="B482" s="27" t="s">
        <v>26</v>
      </c>
      <c r="C482" s="27" t="s">
        <v>72</v>
      </c>
      <c r="D482" s="24" t="s">
        <v>125</v>
      </c>
      <c r="E482" s="27" t="s">
        <v>26</v>
      </c>
      <c r="F482" s="27" t="s">
        <v>72</v>
      </c>
      <c r="G482" s="27" t="s">
        <v>192</v>
      </c>
      <c r="H482" s="27" t="s">
        <v>16</v>
      </c>
      <c r="I482" s="27" t="s">
        <v>97</v>
      </c>
      <c r="J482" s="27" t="s">
        <v>166</v>
      </c>
      <c r="K482" s="27" t="s">
        <v>34</v>
      </c>
      <c r="L482" s="28">
        <f>L483</f>
        <v>0</v>
      </c>
      <c r="M482" s="28">
        <f t="shared" si="188"/>
        <v>0</v>
      </c>
      <c r="N482" s="28">
        <f t="shared" si="188"/>
        <v>0</v>
      </c>
    </row>
    <row r="483" spans="2:14" s="8" customFormat="1" ht="56.25" hidden="1">
      <c r="B483" s="27" t="s">
        <v>26</v>
      </c>
      <c r="C483" s="27" t="s">
        <v>72</v>
      </c>
      <c r="D483" s="24" t="s">
        <v>23</v>
      </c>
      <c r="E483" s="27" t="s">
        <v>26</v>
      </c>
      <c r="F483" s="27" t="s">
        <v>72</v>
      </c>
      <c r="G483" s="27" t="s">
        <v>192</v>
      </c>
      <c r="H483" s="27" t="s">
        <v>16</v>
      </c>
      <c r="I483" s="27" t="s">
        <v>97</v>
      </c>
      <c r="J483" s="27" t="s">
        <v>166</v>
      </c>
      <c r="K483" s="27" t="s">
        <v>24</v>
      </c>
      <c r="L483" s="28"/>
      <c r="M483" s="28"/>
      <c r="N483" s="28"/>
    </row>
    <row r="484" spans="2:14" s="8" customFormat="1" ht="56.25" hidden="1">
      <c r="B484" s="27" t="s">
        <v>26</v>
      </c>
      <c r="C484" s="27" t="s">
        <v>72</v>
      </c>
      <c r="D484" s="24" t="s">
        <v>272</v>
      </c>
      <c r="E484" s="27" t="s">
        <v>26</v>
      </c>
      <c r="F484" s="27" t="s">
        <v>72</v>
      </c>
      <c r="G484" s="27" t="s">
        <v>192</v>
      </c>
      <c r="H484" s="27" t="s">
        <v>16</v>
      </c>
      <c r="I484" s="27" t="s">
        <v>127</v>
      </c>
      <c r="J484" s="27" t="s">
        <v>18</v>
      </c>
      <c r="K484" s="27"/>
      <c r="L484" s="28">
        <f>L485+L488+L491+L494</f>
        <v>16100</v>
      </c>
      <c r="M484" s="28">
        <f t="shared" ref="M484:N484" si="189">M485+M488+M491+M494</f>
        <v>18800</v>
      </c>
      <c r="N484" s="28">
        <f t="shared" si="189"/>
        <v>20000</v>
      </c>
    </row>
    <row r="485" spans="2:14" s="8" customFormat="1" ht="37.5" hidden="1">
      <c r="B485" s="27" t="s">
        <v>26</v>
      </c>
      <c r="C485" s="27" t="s">
        <v>72</v>
      </c>
      <c r="D485" s="24" t="s">
        <v>273</v>
      </c>
      <c r="E485" s="27" t="s">
        <v>26</v>
      </c>
      <c r="F485" s="27" t="s">
        <v>72</v>
      </c>
      <c r="G485" s="67" t="s">
        <v>192</v>
      </c>
      <c r="H485" s="67" t="s">
        <v>16</v>
      </c>
      <c r="I485" s="67" t="s">
        <v>127</v>
      </c>
      <c r="J485" s="67" t="s">
        <v>274</v>
      </c>
      <c r="K485" s="27"/>
      <c r="L485" s="28">
        <f>L486</f>
        <v>16100</v>
      </c>
      <c r="M485" s="28">
        <f t="shared" ref="M485:N486" si="190">M486</f>
        <v>18800</v>
      </c>
      <c r="N485" s="28">
        <f t="shared" si="190"/>
        <v>20000</v>
      </c>
    </row>
    <row r="486" spans="2:14" s="8" customFormat="1" ht="56.25" hidden="1">
      <c r="B486" s="27" t="s">
        <v>26</v>
      </c>
      <c r="C486" s="27" t="s">
        <v>72</v>
      </c>
      <c r="D486" s="24" t="s">
        <v>125</v>
      </c>
      <c r="E486" s="27" t="s">
        <v>26</v>
      </c>
      <c r="F486" s="27" t="s">
        <v>72</v>
      </c>
      <c r="G486" s="67" t="s">
        <v>192</v>
      </c>
      <c r="H486" s="67" t="s">
        <v>16</v>
      </c>
      <c r="I486" s="67" t="s">
        <v>127</v>
      </c>
      <c r="J486" s="67" t="s">
        <v>274</v>
      </c>
      <c r="K486" s="27" t="s">
        <v>34</v>
      </c>
      <c r="L486" s="28">
        <f>L487</f>
        <v>16100</v>
      </c>
      <c r="M486" s="28">
        <f t="shared" si="190"/>
        <v>18800</v>
      </c>
      <c r="N486" s="28">
        <f t="shared" si="190"/>
        <v>20000</v>
      </c>
    </row>
    <row r="487" spans="2:14" s="8" customFormat="1" ht="56.25" hidden="1">
      <c r="B487" s="27" t="s">
        <v>26</v>
      </c>
      <c r="C487" s="27" t="s">
        <v>72</v>
      </c>
      <c r="D487" s="24" t="s">
        <v>23</v>
      </c>
      <c r="E487" s="27" t="s">
        <v>26</v>
      </c>
      <c r="F487" s="27" t="s">
        <v>72</v>
      </c>
      <c r="G487" s="67" t="s">
        <v>192</v>
      </c>
      <c r="H487" s="67" t="s">
        <v>16</v>
      </c>
      <c r="I487" s="67" t="s">
        <v>127</v>
      </c>
      <c r="J487" s="67" t="s">
        <v>274</v>
      </c>
      <c r="K487" s="27" t="s">
        <v>24</v>
      </c>
      <c r="L487" s="28">
        <f>16100</f>
        <v>16100</v>
      </c>
      <c r="M487" s="28">
        <f>17000+1800</f>
        <v>18800</v>
      </c>
      <c r="N487" s="28">
        <f>20000</f>
        <v>20000</v>
      </c>
    </row>
    <row r="488" spans="2:14" s="8" customFormat="1" ht="56.25" hidden="1">
      <c r="B488" s="27" t="s">
        <v>26</v>
      </c>
      <c r="C488" s="27" t="s">
        <v>72</v>
      </c>
      <c r="D488" s="24" t="s">
        <v>275</v>
      </c>
      <c r="E488" s="27" t="s">
        <v>26</v>
      </c>
      <c r="F488" s="27" t="s">
        <v>72</v>
      </c>
      <c r="G488" s="67" t="s">
        <v>192</v>
      </c>
      <c r="H488" s="67" t="s">
        <v>16</v>
      </c>
      <c r="I488" s="67" t="s">
        <v>127</v>
      </c>
      <c r="J488" s="67" t="s">
        <v>276</v>
      </c>
      <c r="K488" s="27"/>
      <c r="L488" s="28">
        <f>L489</f>
        <v>0</v>
      </c>
      <c r="M488" s="28">
        <f t="shared" ref="M488:N489" si="191">M489</f>
        <v>0</v>
      </c>
      <c r="N488" s="28">
        <f t="shared" si="191"/>
        <v>0</v>
      </c>
    </row>
    <row r="489" spans="2:14" s="8" customFormat="1" ht="56.25" hidden="1">
      <c r="B489" s="27" t="s">
        <v>26</v>
      </c>
      <c r="C489" s="27" t="s">
        <v>72</v>
      </c>
      <c r="D489" s="24" t="s">
        <v>125</v>
      </c>
      <c r="E489" s="27" t="s">
        <v>26</v>
      </c>
      <c r="F489" s="27" t="s">
        <v>72</v>
      </c>
      <c r="G489" s="67" t="s">
        <v>192</v>
      </c>
      <c r="H489" s="67" t="s">
        <v>16</v>
      </c>
      <c r="I489" s="67" t="s">
        <v>127</v>
      </c>
      <c r="J489" s="67" t="s">
        <v>276</v>
      </c>
      <c r="K489" s="27" t="s">
        <v>34</v>
      </c>
      <c r="L489" s="28">
        <f>L490</f>
        <v>0</v>
      </c>
      <c r="M489" s="28">
        <f t="shared" si="191"/>
        <v>0</v>
      </c>
      <c r="N489" s="28">
        <f t="shared" si="191"/>
        <v>0</v>
      </c>
    </row>
    <row r="490" spans="2:14" s="8" customFormat="1" ht="56.25" hidden="1">
      <c r="B490" s="27" t="s">
        <v>26</v>
      </c>
      <c r="C490" s="27" t="s">
        <v>72</v>
      </c>
      <c r="D490" s="24" t="s">
        <v>23</v>
      </c>
      <c r="E490" s="27" t="s">
        <v>26</v>
      </c>
      <c r="F490" s="27" t="s">
        <v>72</v>
      </c>
      <c r="G490" s="67" t="s">
        <v>192</v>
      </c>
      <c r="H490" s="67" t="s">
        <v>16</v>
      </c>
      <c r="I490" s="67" t="s">
        <v>127</v>
      </c>
      <c r="J490" s="67" t="s">
        <v>276</v>
      </c>
      <c r="K490" s="27" t="s">
        <v>24</v>
      </c>
      <c r="L490" s="28"/>
      <c r="M490" s="28"/>
      <c r="N490" s="28"/>
    </row>
    <row r="491" spans="2:14" s="8" customFormat="1" ht="56.25" hidden="1">
      <c r="B491" s="27" t="s">
        <v>26</v>
      </c>
      <c r="C491" s="27" t="s">
        <v>72</v>
      </c>
      <c r="D491" s="24" t="s">
        <v>277</v>
      </c>
      <c r="E491" s="27" t="s">
        <v>26</v>
      </c>
      <c r="F491" s="27" t="s">
        <v>72</v>
      </c>
      <c r="G491" s="67" t="s">
        <v>192</v>
      </c>
      <c r="H491" s="67" t="s">
        <v>16</v>
      </c>
      <c r="I491" s="67" t="s">
        <v>127</v>
      </c>
      <c r="J491" s="67" t="s">
        <v>278</v>
      </c>
      <c r="K491" s="27"/>
      <c r="L491" s="28">
        <f>L492</f>
        <v>0</v>
      </c>
      <c r="M491" s="28">
        <f t="shared" ref="M491:N492" si="192">M492</f>
        <v>0</v>
      </c>
      <c r="N491" s="28">
        <f t="shared" si="192"/>
        <v>0</v>
      </c>
    </row>
    <row r="492" spans="2:14" s="8" customFormat="1" ht="56.25" hidden="1">
      <c r="B492" s="27" t="s">
        <v>26</v>
      </c>
      <c r="C492" s="27" t="s">
        <v>72</v>
      </c>
      <c r="D492" s="24" t="s">
        <v>125</v>
      </c>
      <c r="E492" s="27" t="s">
        <v>26</v>
      </c>
      <c r="F492" s="27" t="s">
        <v>72</v>
      </c>
      <c r="G492" s="67" t="s">
        <v>192</v>
      </c>
      <c r="H492" s="67" t="s">
        <v>16</v>
      </c>
      <c r="I492" s="67" t="s">
        <v>127</v>
      </c>
      <c r="J492" s="67" t="s">
        <v>278</v>
      </c>
      <c r="K492" s="27" t="s">
        <v>34</v>
      </c>
      <c r="L492" s="28">
        <f>L493</f>
        <v>0</v>
      </c>
      <c r="M492" s="28">
        <f t="shared" si="192"/>
        <v>0</v>
      </c>
      <c r="N492" s="28">
        <f t="shared" si="192"/>
        <v>0</v>
      </c>
    </row>
    <row r="493" spans="2:14" s="8" customFormat="1" ht="56.25" hidden="1">
      <c r="B493" s="27" t="s">
        <v>26</v>
      </c>
      <c r="C493" s="27" t="s">
        <v>72</v>
      </c>
      <c r="D493" s="24" t="s">
        <v>23</v>
      </c>
      <c r="E493" s="27" t="s">
        <v>26</v>
      </c>
      <c r="F493" s="27" t="s">
        <v>72</v>
      </c>
      <c r="G493" s="67" t="s">
        <v>192</v>
      </c>
      <c r="H493" s="67" t="s">
        <v>16</v>
      </c>
      <c r="I493" s="67" t="s">
        <v>127</v>
      </c>
      <c r="J493" s="67" t="s">
        <v>278</v>
      </c>
      <c r="K493" s="27" t="s">
        <v>24</v>
      </c>
      <c r="L493" s="28"/>
      <c r="M493" s="28"/>
      <c r="N493" s="28"/>
    </row>
    <row r="494" spans="2:14" s="8" customFormat="1" hidden="1">
      <c r="B494" s="27" t="s">
        <v>26</v>
      </c>
      <c r="C494" s="27" t="s">
        <v>72</v>
      </c>
      <c r="D494" s="24" t="s">
        <v>165</v>
      </c>
      <c r="E494" s="27" t="s">
        <v>26</v>
      </c>
      <c r="F494" s="27" t="s">
        <v>72</v>
      </c>
      <c r="G494" s="27" t="s">
        <v>192</v>
      </c>
      <c r="H494" s="27" t="s">
        <v>16</v>
      </c>
      <c r="I494" s="27" t="s">
        <v>127</v>
      </c>
      <c r="J494" s="27" t="s">
        <v>166</v>
      </c>
      <c r="K494" s="27"/>
      <c r="L494" s="28">
        <f>L495</f>
        <v>0</v>
      </c>
      <c r="M494" s="28">
        <f t="shared" ref="M494:N495" si="193">M495</f>
        <v>0</v>
      </c>
      <c r="N494" s="28">
        <f t="shared" si="193"/>
        <v>0</v>
      </c>
    </row>
    <row r="495" spans="2:14" s="8" customFormat="1" ht="56.25" hidden="1">
      <c r="B495" s="27" t="s">
        <v>26</v>
      </c>
      <c r="C495" s="27" t="s">
        <v>72</v>
      </c>
      <c r="D495" s="24" t="s">
        <v>125</v>
      </c>
      <c r="E495" s="27" t="s">
        <v>26</v>
      </c>
      <c r="F495" s="27" t="s">
        <v>72</v>
      </c>
      <c r="G495" s="27" t="s">
        <v>192</v>
      </c>
      <c r="H495" s="27" t="s">
        <v>16</v>
      </c>
      <c r="I495" s="27" t="s">
        <v>127</v>
      </c>
      <c r="J495" s="27" t="s">
        <v>166</v>
      </c>
      <c r="K495" s="27" t="s">
        <v>34</v>
      </c>
      <c r="L495" s="28">
        <f>L496</f>
        <v>0</v>
      </c>
      <c r="M495" s="28">
        <f t="shared" si="193"/>
        <v>0</v>
      </c>
      <c r="N495" s="28">
        <f t="shared" si="193"/>
        <v>0</v>
      </c>
    </row>
    <row r="496" spans="2:14" s="8" customFormat="1" ht="56.25" hidden="1">
      <c r="B496" s="27" t="s">
        <v>26</v>
      </c>
      <c r="C496" s="27" t="s">
        <v>72</v>
      </c>
      <c r="D496" s="24" t="s">
        <v>23</v>
      </c>
      <c r="E496" s="27" t="s">
        <v>26</v>
      </c>
      <c r="F496" s="27" t="s">
        <v>72</v>
      </c>
      <c r="G496" s="27" t="s">
        <v>192</v>
      </c>
      <c r="H496" s="27" t="s">
        <v>16</v>
      </c>
      <c r="I496" s="27" t="s">
        <v>127</v>
      </c>
      <c r="J496" s="27" t="s">
        <v>166</v>
      </c>
      <c r="K496" s="27" t="s">
        <v>24</v>
      </c>
      <c r="L496" s="28"/>
      <c r="M496" s="28"/>
      <c r="N496" s="28"/>
    </row>
    <row r="497" spans="2:14" s="8" customFormat="1" ht="56.25" hidden="1">
      <c r="B497" s="27" t="s">
        <v>26</v>
      </c>
      <c r="C497" s="27" t="s">
        <v>72</v>
      </c>
      <c r="D497" s="24" t="s">
        <v>213</v>
      </c>
      <c r="E497" s="27" t="s">
        <v>26</v>
      </c>
      <c r="F497" s="27" t="s">
        <v>72</v>
      </c>
      <c r="G497" s="67" t="s">
        <v>192</v>
      </c>
      <c r="H497" s="67" t="s">
        <v>16</v>
      </c>
      <c r="I497" s="67" t="s">
        <v>174</v>
      </c>
      <c r="J497" s="67" t="s">
        <v>18</v>
      </c>
      <c r="K497" s="27"/>
      <c r="L497" s="28">
        <f>L498+L501</f>
        <v>0</v>
      </c>
      <c r="M497" s="28">
        <f t="shared" ref="M497:N497" si="194">M498+M501</f>
        <v>0</v>
      </c>
      <c r="N497" s="28">
        <f t="shared" si="194"/>
        <v>0</v>
      </c>
    </row>
    <row r="498" spans="2:14" s="8" customFormat="1" hidden="1">
      <c r="B498" s="27" t="s">
        <v>26</v>
      </c>
      <c r="C498" s="27" t="s">
        <v>72</v>
      </c>
      <c r="D498" s="24" t="s">
        <v>165</v>
      </c>
      <c r="E498" s="27" t="s">
        <v>26</v>
      </c>
      <c r="F498" s="27" t="s">
        <v>72</v>
      </c>
      <c r="G498" s="67" t="s">
        <v>192</v>
      </c>
      <c r="H498" s="67" t="s">
        <v>16</v>
      </c>
      <c r="I498" s="67" t="s">
        <v>174</v>
      </c>
      <c r="J498" s="67" t="s">
        <v>279</v>
      </c>
      <c r="K498" s="27"/>
      <c r="L498" s="28">
        <f>L499</f>
        <v>0</v>
      </c>
      <c r="M498" s="28">
        <f t="shared" ref="M498:N499" si="195">M499</f>
        <v>0</v>
      </c>
      <c r="N498" s="28">
        <f t="shared" si="195"/>
        <v>0</v>
      </c>
    </row>
    <row r="499" spans="2:14" s="8" customFormat="1" ht="56.25" hidden="1">
      <c r="B499" s="27" t="s">
        <v>26</v>
      </c>
      <c r="C499" s="27" t="s">
        <v>72</v>
      </c>
      <c r="D499" s="24" t="s">
        <v>125</v>
      </c>
      <c r="E499" s="27" t="s">
        <v>26</v>
      </c>
      <c r="F499" s="27" t="s">
        <v>72</v>
      </c>
      <c r="G499" s="67" t="s">
        <v>192</v>
      </c>
      <c r="H499" s="67" t="s">
        <v>16</v>
      </c>
      <c r="I499" s="67" t="s">
        <v>174</v>
      </c>
      <c r="J499" s="67" t="s">
        <v>279</v>
      </c>
      <c r="K499" s="27" t="s">
        <v>34</v>
      </c>
      <c r="L499" s="28">
        <f>L500</f>
        <v>0</v>
      </c>
      <c r="M499" s="28">
        <f t="shared" si="195"/>
        <v>0</v>
      </c>
      <c r="N499" s="28">
        <f t="shared" si="195"/>
        <v>0</v>
      </c>
    </row>
    <row r="500" spans="2:14" s="8" customFormat="1" ht="56.25" hidden="1">
      <c r="B500" s="27" t="s">
        <v>26</v>
      </c>
      <c r="C500" s="27" t="s">
        <v>72</v>
      </c>
      <c r="D500" s="24" t="s">
        <v>23</v>
      </c>
      <c r="E500" s="27" t="s">
        <v>26</v>
      </c>
      <c r="F500" s="27" t="s">
        <v>72</v>
      </c>
      <c r="G500" s="67" t="s">
        <v>192</v>
      </c>
      <c r="H500" s="67" t="s">
        <v>16</v>
      </c>
      <c r="I500" s="67" t="s">
        <v>174</v>
      </c>
      <c r="J500" s="67" t="s">
        <v>279</v>
      </c>
      <c r="K500" s="27" t="s">
        <v>24</v>
      </c>
      <c r="L500" s="28"/>
      <c r="M500" s="28"/>
      <c r="N500" s="28"/>
    </row>
    <row r="501" spans="2:14" s="8" customFormat="1" hidden="1">
      <c r="B501" s="27" t="s">
        <v>26</v>
      </c>
      <c r="C501" s="27" t="s">
        <v>72</v>
      </c>
      <c r="D501" s="24" t="s">
        <v>165</v>
      </c>
      <c r="E501" s="27" t="s">
        <v>26</v>
      </c>
      <c r="F501" s="27" t="s">
        <v>72</v>
      </c>
      <c r="G501" s="27" t="s">
        <v>192</v>
      </c>
      <c r="H501" s="27" t="s">
        <v>16</v>
      </c>
      <c r="I501" s="27" t="s">
        <v>174</v>
      </c>
      <c r="J501" s="27" t="s">
        <v>166</v>
      </c>
      <c r="K501" s="27"/>
      <c r="L501" s="28">
        <f>L502</f>
        <v>0</v>
      </c>
      <c r="M501" s="28">
        <f t="shared" ref="M501:N502" si="196">M502</f>
        <v>0</v>
      </c>
      <c r="N501" s="28">
        <f t="shared" si="196"/>
        <v>0</v>
      </c>
    </row>
    <row r="502" spans="2:14" s="8" customFormat="1" ht="56.25" hidden="1">
      <c r="B502" s="27" t="s">
        <v>26</v>
      </c>
      <c r="C502" s="27" t="s">
        <v>72</v>
      </c>
      <c r="D502" s="24" t="s">
        <v>125</v>
      </c>
      <c r="E502" s="27" t="s">
        <v>26</v>
      </c>
      <c r="F502" s="27" t="s">
        <v>72</v>
      </c>
      <c r="G502" s="27" t="s">
        <v>192</v>
      </c>
      <c r="H502" s="27" t="s">
        <v>16</v>
      </c>
      <c r="I502" s="27" t="s">
        <v>174</v>
      </c>
      <c r="J502" s="27" t="s">
        <v>166</v>
      </c>
      <c r="K502" s="27" t="s">
        <v>34</v>
      </c>
      <c r="L502" s="28">
        <f>L503</f>
        <v>0</v>
      </c>
      <c r="M502" s="28">
        <f t="shared" si="196"/>
        <v>0</v>
      </c>
      <c r="N502" s="28">
        <f t="shared" si="196"/>
        <v>0</v>
      </c>
    </row>
    <row r="503" spans="2:14" s="8" customFormat="1" ht="56.25" hidden="1">
      <c r="B503" s="27" t="s">
        <v>26</v>
      </c>
      <c r="C503" s="27" t="s">
        <v>72</v>
      </c>
      <c r="D503" s="24" t="s">
        <v>23</v>
      </c>
      <c r="E503" s="27" t="s">
        <v>26</v>
      </c>
      <c r="F503" s="27" t="s">
        <v>72</v>
      </c>
      <c r="G503" s="27" t="s">
        <v>192</v>
      </c>
      <c r="H503" s="27" t="s">
        <v>16</v>
      </c>
      <c r="I503" s="27" t="s">
        <v>174</v>
      </c>
      <c r="J503" s="27" t="s">
        <v>166</v>
      </c>
      <c r="K503" s="27" t="s">
        <v>24</v>
      </c>
      <c r="L503" s="28"/>
      <c r="M503" s="28"/>
      <c r="N503" s="28"/>
    </row>
    <row r="504" spans="2:14" s="8" customFormat="1" ht="37.5" hidden="1">
      <c r="B504" s="27" t="s">
        <v>26</v>
      </c>
      <c r="C504" s="27" t="s">
        <v>72</v>
      </c>
      <c r="D504" s="24" t="s">
        <v>200</v>
      </c>
      <c r="E504" s="27" t="s">
        <v>26</v>
      </c>
      <c r="F504" s="27" t="s">
        <v>72</v>
      </c>
      <c r="G504" s="27" t="s">
        <v>192</v>
      </c>
      <c r="H504" s="27" t="s">
        <v>16</v>
      </c>
      <c r="I504" s="27" t="s">
        <v>89</v>
      </c>
      <c r="J504" s="27" t="s">
        <v>18</v>
      </c>
      <c r="K504" s="27"/>
      <c r="L504" s="28">
        <f>L505+L508</f>
        <v>0</v>
      </c>
      <c r="M504" s="28">
        <f t="shared" ref="M504:N504" si="197">M505+M508</f>
        <v>0</v>
      </c>
      <c r="N504" s="28">
        <f t="shared" si="197"/>
        <v>0</v>
      </c>
    </row>
    <row r="505" spans="2:14" s="8" customFormat="1" ht="37.5" hidden="1">
      <c r="B505" s="27" t="s">
        <v>26</v>
      </c>
      <c r="C505" s="27" t="s">
        <v>72</v>
      </c>
      <c r="D505" s="24" t="s">
        <v>280</v>
      </c>
      <c r="E505" s="27" t="s">
        <v>26</v>
      </c>
      <c r="F505" s="27" t="s">
        <v>72</v>
      </c>
      <c r="G505" s="67" t="s">
        <v>192</v>
      </c>
      <c r="H505" s="67" t="s">
        <v>16</v>
      </c>
      <c r="I505" s="67" t="s">
        <v>89</v>
      </c>
      <c r="J505" s="67" t="s">
        <v>281</v>
      </c>
      <c r="K505" s="27"/>
      <c r="L505" s="28">
        <f>L506</f>
        <v>0</v>
      </c>
      <c r="M505" s="28">
        <f t="shared" ref="M505:N506" si="198">M506</f>
        <v>0</v>
      </c>
      <c r="N505" s="28">
        <f t="shared" si="198"/>
        <v>0</v>
      </c>
    </row>
    <row r="506" spans="2:14" s="8" customFormat="1" ht="56.25" hidden="1">
      <c r="B506" s="27" t="s">
        <v>26</v>
      </c>
      <c r="C506" s="27" t="s">
        <v>72</v>
      </c>
      <c r="D506" s="24" t="s">
        <v>125</v>
      </c>
      <c r="E506" s="27" t="s">
        <v>26</v>
      </c>
      <c r="F506" s="27" t="s">
        <v>72</v>
      </c>
      <c r="G506" s="67" t="s">
        <v>192</v>
      </c>
      <c r="H506" s="67" t="s">
        <v>16</v>
      </c>
      <c r="I506" s="67" t="s">
        <v>89</v>
      </c>
      <c r="J506" s="67" t="s">
        <v>281</v>
      </c>
      <c r="K506" s="27" t="s">
        <v>34</v>
      </c>
      <c r="L506" s="28">
        <f>L507</f>
        <v>0</v>
      </c>
      <c r="M506" s="28">
        <f t="shared" si="198"/>
        <v>0</v>
      </c>
      <c r="N506" s="28">
        <f t="shared" si="198"/>
        <v>0</v>
      </c>
    </row>
    <row r="507" spans="2:14" s="8" customFormat="1" ht="56.25" hidden="1">
      <c r="B507" s="27" t="s">
        <v>26</v>
      </c>
      <c r="C507" s="27" t="s">
        <v>72</v>
      </c>
      <c r="D507" s="24" t="s">
        <v>23</v>
      </c>
      <c r="E507" s="27" t="s">
        <v>26</v>
      </c>
      <c r="F507" s="27" t="s">
        <v>72</v>
      </c>
      <c r="G507" s="67" t="s">
        <v>192</v>
      </c>
      <c r="H507" s="67" t="s">
        <v>16</v>
      </c>
      <c r="I507" s="67" t="s">
        <v>89</v>
      </c>
      <c r="J507" s="67" t="s">
        <v>281</v>
      </c>
      <c r="K507" s="27" t="s">
        <v>24</v>
      </c>
      <c r="L507" s="28"/>
      <c r="M507" s="28"/>
      <c r="N507" s="28"/>
    </row>
    <row r="508" spans="2:14" s="8" customFormat="1" hidden="1">
      <c r="B508" s="27" t="s">
        <v>26</v>
      </c>
      <c r="C508" s="27" t="s">
        <v>72</v>
      </c>
      <c r="D508" s="24" t="s">
        <v>165</v>
      </c>
      <c r="E508" s="27" t="s">
        <v>26</v>
      </c>
      <c r="F508" s="27" t="s">
        <v>72</v>
      </c>
      <c r="G508" s="27" t="s">
        <v>192</v>
      </c>
      <c r="H508" s="27" t="s">
        <v>16</v>
      </c>
      <c r="I508" s="27" t="s">
        <v>89</v>
      </c>
      <c r="J508" s="27" t="s">
        <v>166</v>
      </c>
      <c r="K508" s="27"/>
      <c r="L508" s="28">
        <f>L509</f>
        <v>0</v>
      </c>
      <c r="M508" s="28">
        <f t="shared" ref="M508:N509" si="199">M509</f>
        <v>0</v>
      </c>
      <c r="N508" s="28">
        <f t="shared" si="199"/>
        <v>0</v>
      </c>
    </row>
    <row r="509" spans="2:14" s="8" customFormat="1" ht="56.25" hidden="1">
      <c r="B509" s="27" t="s">
        <v>26</v>
      </c>
      <c r="C509" s="27" t="s">
        <v>72</v>
      </c>
      <c r="D509" s="24" t="s">
        <v>125</v>
      </c>
      <c r="E509" s="27" t="s">
        <v>26</v>
      </c>
      <c r="F509" s="27" t="s">
        <v>72</v>
      </c>
      <c r="G509" s="27" t="s">
        <v>192</v>
      </c>
      <c r="H509" s="27" t="s">
        <v>16</v>
      </c>
      <c r="I509" s="27" t="s">
        <v>89</v>
      </c>
      <c r="J509" s="27" t="s">
        <v>166</v>
      </c>
      <c r="K509" s="27" t="s">
        <v>34</v>
      </c>
      <c r="L509" s="28">
        <f>L510</f>
        <v>0</v>
      </c>
      <c r="M509" s="28">
        <f t="shared" si="199"/>
        <v>0</v>
      </c>
      <c r="N509" s="28">
        <f t="shared" si="199"/>
        <v>0</v>
      </c>
    </row>
    <row r="510" spans="2:14" s="8" customFormat="1" ht="56.25" hidden="1">
      <c r="B510" s="27" t="s">
        <v>26</v>
      </c>
      <c r="C510" s="27" t="s">
        <v>72</v>
      </c>
      <c r="D510" s="24" t="s">
        <v>23</v>
      </c>
      <c r="E510" s="27" t="s">
        <v>26</v>
      </c>
      <c r="F510" s="27" t="s">
        <v>72</v>
      </c>
      <c r="G510" s="27" t="s">
        <v>192</v>
      </c>
      <c r="H510" s="27" t="s">
        <v>16</v>
      </c>
      <c r="I510" s="27" t="s">
        <v>89</v>
      </c>
      <c r="J510" s="27" t="s">
        <v>166</v>
      </c>
      <c r="K510" s="27" t="s">
        <v>24</v>
      </c>
      <c r="L510" s="28"/>
      <c r="M510" s="28"/>
      <c r="N510" s="28"/>
    </row>
    <row r="511" spans="2:14" s="8" customFormat="1" ht="37.5" hidden="1">
      <c r="B511" s="27" t="s">
        <v>26</v>
      </c>
      <c r="C511" s="27" t="s">
        <v>72</v>
      </c>
      <c r="D511" s="24" t="s">
        <v>201</v>
      </c>
      <c r="E511" s="27" t="s">
        <v>26</v>
      </c>
      <c r="F511" s="27" t="s">
        <v>72</v>
      </c>
      <c r="G511" s="27" t="s">
        <v>192</v>
      </c>
      <c r="H511" s="27" t="s">
        <v>16</v>
      </c>
      <c r="I511" s="27" t="s">
        <v>99</v>
      </c>
      <c r="J511" s="27" t="s">
        <v>18</v>
      </c>
      <c r="K511" s="27"/>
      <c r="L511" s="28">
        <f>L512+L515</f>
        <v>100</v>
      </c>
      <c r="M511" s="86">
        <f t="shared" ref="M511:N511" si="200">M512+M515</f>
        <v>0</v>
      </c>
      <c r="N511" s="86">
        <f t="shared" si="200"/>
        <v>0</v>
      </c>
    </row>
    <row r="512" spans="2:14" s="8" customFormat="1" hidden="1">
      <c r="B512" s="27" t="s">
        <v>26</v>
      </c>
      <c r="C512" s="27" t="s">
        <v>72</v>
      </c>
      <c r="D512" s="24" t="s">
        <v>282</v>
      </c>
      <c r="E512" s="27" t="s">
        <v>26</v>
      </c>
      <c r="F512" s="27" t="s">
        <v>72</v>
      </c>
      <c r="G512" s="67" t="s">
        <v>192</v>
      </c>
      <c r="H512" s="67" t="s">
        <v>16</v>
      </c>
      <c r="I512" s="67" t="s">
        <v>99</v>
      </c>
      <c r="J512" s="67" t="s">
        <v>283</v>
      </c>
      <c r="K512" s="27"/>
      <c r="L512" s="28">
        <f>L513</f>
        <v>100</v>
      </c>
      <c r="M512" s="86">
        <f t="shared" ref="M512:N513" si="201">M513</f>
        <v>0</v>
      </c>
      <c r="N512" s="86">
        <f t="shared" si="201"/>
        <v>0</v>
      </c>
    </row>
    <row r="513" spans="2:14" s="8" customFormat="1" ht="56.25" hidden="1">
      <c r="B513" s="27" t="s">
        <v>26</v>
      </c>
      <c r="C513" s="27" t="s">
        <v>72</v>
      </c>
      <c r="D513" s="24" t="s">
        <v>125</v>
      </c>
      <c r="E513" s="27" t="s">
        <v>26</v>
      </c>
      <c r="F513" s="27" t="s">
        <v>72</v>
      </c>
      <c r="G513" s="67" t="s">
        <v>192</v>
      </c>
      <c r="H513" s="67" t="s">
        <v>16</v>
      </c>
      <c r="I513" s="67" t="s">
        <v>99</v>
      </c>
      <c r="J513" s="67" t="s">
        <v>283</v>
      </c>
      <c r="K513" s="27" t="s">
        <v>34</v>
      </c>
      <c r="L513" s="28">
        <f>L514</f>
        <v>100</v>
      </c>
      <c r="M513" s="86">
        <f t="shared" si="201"/>
        <v>0</v>
      </c>
      <c r="N513" s="86">
        <f t="shared" si="201"/>
        <v>0</v>
      </c>
    </row>
    <row r="514" spans="2:14" s="8" customFormat="1" ht="56.25" hidden="1">
      <c r="B514" s="27" t="s">
        <v>26</v>
      </c>
      <c r="C514" s="27" t="s">
        <v>72</v>
      </c>
      <c r="D514" s="24" t="s">
        <v>23</v>
      </c>
      <c r="E514" s="27" t="s">
        <v>26</v>
      </c>
      <c r="F514" s="27" t="s">
        <v>72</v>
      </c>
      <c r="G514" s="67" t="s">
        <v>192</v>
      </c>
      <c r="H514" s="67" t="s">
        <v>16</v>
      </c>
      <c r="I514" s="67" t="s">
        <v>99</v>
      </c>
      <c r="J514" s="67" t="s">
        <v>283</v>
      </c>
      <c r="K514" s="27" t="s">
        <v>24</v>
      </c>
      <c r="L514" s="28">
        <f>100</f>
        <v>100</v>
      </c>
      <c r="M514" s="86"/>
      <c r="N514" s="86"/>
    </row>
    <row r="515" spans="2:14" s="8" customFormat="1" hidden="1">
      <c r="B515" s="27" t="s">
        <v>26</v>
      </c>
      <c r="C515" s="27" t="s">
        <v>72</v>
      </c>
      <c r="D515" s="24" t="s">
        <v>165</v>
      </c>
      <c r="E515" s="27" t="s">
        <v>26</v>
      </c>
      <c r="F515" s="27" t="s">
        <v>72</v>
      </c>
      <c r="G515" s="27" t="s">
        <v>192</v>
      </c>
      <c r="H515" s="27" t="s">
        <v>16</v>
      </c>
      <c r="I515" s="27" t="s">
        <v>99</v>
      </c>
      <c r="J515" s="27" t="s">
        <v>166</v>
      </c>
      <c r="K515" s="27"/>
      <c r="L515" s="28">
        <f>L516</f>
        <v>0</v>
      </c>
      <c r="M515" s="28">
        <f t="shared" ref="M515:N516" si="202">M516</f>
        <v>0</v>
      </c>
      <c r="N515" s="28">
        <f t="shared" si="202"/>
        <v>0</v>
      </c>
    </row>
    <row r="516" spans="2:14" s="8" customFormat="1" ht="56.25" hidden="1">
      <c r="B516" s="27" t="s">
        <v>26</v>
      </c>
      <c r="C516" s="27" t="s">
        <v>72</v>
      </c>
      <c r="D516" s="24" t="s">
        <v>125</v>
      </c>
      <c r="E516" s="27" t="s">
        <v>26</v>
      </c>
      <c r="F516" s="27" t="s">
        <v>72</v>
      </c>
      <c r="G516" s="27" t="s">
        <v>192</v>
      </c>
      <c r="H516" s="27" t="s">
        <v>16</v>
      </c>
      <c r="I516" s="27" t="s">
        <v>99</v>
      </c>
      <c r="J516" s="27" t="s">
        <v>166</v>
      </c>
      <c r="K516" s="27" t="s">
        <v>34</v>
      </c>
      <c r="L516" s="28">
        <f>L517</f>
        <v>0</v>
      </c>
      <c r="M516" s="28">
        <f t="shared" si="202"/>
        <v>0</v>
      </c>
      <c r="N516" s="28">
        <f t="shared" si="202"/>
        <v>0</v>
      </c>
    </row>
    <row r="517" spans="2:14" s="8" customFormat="1" ht="56.25" hidden="1">
      <c r="B517" s="27" t="s">
        <v>26</v>
      </c>
      <c r="C517" s="27" t="s">
        <v>72</v>
      </c>
      <c r="D517" s="24" t="s">
        <v>23</v>
      </c>
      <c r="E517" s="27" t="s">
        <v>26</v>
      </c>
      <c r="F517" s="27" t="s">
        <v>72</v>
      </c>
      <c r="G517" s="27" t="s">
        <v>192</v>
      </c>
      <c r="H517" s="27" t="s">
        <v>16</v>
      </c>
      <c r="I517" s="27" t="s">
        <v>99</v>
      </c>
      <c r="J517" s="27" t="s">
        <v>166</v>
      </c>
      <c r="K517" s="27" t="s">
        <v>24</v>
      </c>
      <c r="L517" s="28"/>
      <c r="M517" s="28"/>
      <c r="N517" s="28"/>
    </row>
    <row r="518" spans="2:14" s="8" customFormat="1" ht="56.25" hidden="1">
      <c r="B518" s="27" t="s">
        <v>26</v>
      </c>
      <c r="C518" s="27" t="s">
        <v>72</v>
      </c>
      <c r="D518" s="24" t="s">
        <v>202</v>
      </c>
      <c r="E518" s="27" t="s">
        <v>26</v>
      </c>
      <c r="F518" s="27" t="s">
        <v>72</v>
      </c>
      <c r="G518" s="27" t="s">
        <v>192</v>
      </c>
      <c r="H518" s="27" t="s">
        <v>16</v>
      </c>
      <c r="I518" s="27" t="s">
        <v>53</v>
      </c>
      <c r="J518" s="27" t="s">
        <v>18</v>
      </c>
      <c r="K518" s="27"/>
      <c r="L518" s="28">
        <f>L519+L522</f>
        <v>5100</v>
      </c>
      <c r="M518" s="28">
        <f t="shared" ref="M518:N518" si="203">M519+M522</f>
        <v>4700</v>
      </c>
      <c r="N518" s="28">
        <f t="shared" si="203"/>
        <v>4700</v>
      </c>
    </row>
    <row r="519" spans="2:14" s="8" customFormat="1" ht="37.5" hidden="1">
      <c r="B519" s="27" t="s">
        <v>26</v>
      </c>
      <c r="C519" s="27" t="s">
        <v>72</v>
      </c>
      <c r="D519" s="24" t="s">
        <v>284</v>
      </c>
      <c r="E519" s="27" t="s">
        <v>26</v>
      </c>
      <c r="F519" s="27" t="s">
        <v>72</v>
      </c>
      <c r="G519" s="67" t="s">
        <v>192</v>
      </c>
      <c r="H519" s="67" t="s">
        <v>16</v>
      </c>
      <c r="I519" s="67" t="s">
        <v>53</v>
      </c>
      <c r="J519" s="67" t="s">
        <v>285</v>
      </c>
      <c r="K519" s="27"/>
      <c r="L519" s="28">
        <f>L520</f>
        <v>5100</v>
      </c>
      <c r="M519" s="28">
        <f t="shared" ref="M519:N520" si="204">M520</f>
        <v>4700</v>
      </c>
      <c r="N519" s="28">
        <f t="shared" si="204"/>
        <v>4700</v>
      </c>
    </row>
    <row r="520" spans="2:14" s="8" customFormat="1" ht="56.25" hidden="1">
      <c r="B520" s="27" t="s">
        <v>26</v>
      </c>
      <c r="C520" s="27" t="s">
        <v>72</v>
      </c>
      <c r="D520" s="24" t="s">
        <v>125</v>
      </c>
      <c r="E520" s="27" t="s">
        <v>26</v>
      </c>
      <c r="F520" s="27" t="s">
        <v>72</v>
      </c>
      <c r="G520" s="67" t="s">
        <v>192</v>
      </c>
      <c r="H520" s="67" t="s">
        <v>16</v>
      </c>
      <c r="I520" s="67" t="s">
        <v>53</v>
      </c>
      <c r="J520" s="67" t="s">
        <v>285</v>
      </c>
      <c r="K520" s="27" t="s">
        <v>34</v>
      </c>
      <c r="L520" s="28">
        <f>L521</f>
        <v>5100</v>
      </c>
      <c r="M520" s="28">
        <f t="shared" si="204"/>
        <v>4700</v>
      </c>
      <c r="N520" s="28">
        <f t="shared" si="204"/>
        <v>4700</v>
      </c>
    </row>
    <row r="521" spans="2:14" s="8" customFormat="1" ht="56.25" hidden="1">
      <c r="B521" s="27" t="s">
        <v>26</v>
      </c>
      <c r="C521" s="27" t="s">
        <v>72</v>
      </c>
      <c r="D521" s="24" t="s">
        <v>23</v>
      </c>
      <c r="E521" s="27" t="s">
        <v>26</v>
      </c>
      <c r="F521" s="27" t="s">
        <v>72</v>
      </c>
      <c r="G521" s="67" t="s">
        <v>192</v>
      </c>
      <c r="H521" s="67" t="s">
        <v>16</v>
      </c>
      <c r="I521" s="67" t="s">
        <v>53</v>
      </c>
      <c r="J521" s="67" t="s">
        <v>285</v>
      </c>
      <c r="K521" s="27" t="s">
        <v>24</v>
      </c>
      <c r="L521" s="28">
        <f>5100</f>
        <v>5100</v>
      </c>
      <c r="M521" s="28">
        <f>4700</f>
        <v>4700</v>
      </c>
      <c r="N521" s="28">
        <f>4700</f>
        <v>4700</v>
      </c>
    </row>
    <row r="522" spans="2:14" s="8" customFormat="1" hidden="1">
      <c r="B522" s="27" t="s">
        <v>26</v>
      </c>
      <c r="C522" s="27" t="s">
        <v>72</v>
      </c>
      <c r="D522" s="24" t="s">
        <v>165</v>
      </c>
      <c r="E522" s="27" t="s">
        <v>26</v>
      </c>
      <c r="F522" s="27" t="s">
        <v>72</v>
      </c>
      <c r="G522" s="27" t="s">
        <v>192</v>
      </c>
      <c r="H522" s="27" t="s">
        <v>16</v>
      </c>
      <c r="I522" s="27" t="s">
        <v>53</v>
      </c>
      <c r="J522" s="27" t="s">
        <v>166</v>
      </c>
      <c r="K522" s="27"/>
      <c r="L522" s="28">
        <f>L523</f>
        <v>0</v>
      </c>
      <c r="M522" s="28">
        <f t="shared" ref="M522:N523" si="205">M523</f>
        <v>0</v>
      </c>
      <c r="N522" s="28">
        <f t="shared" si="205"/>
        <v>0</v>
      </c>
    </row>
    <row r="523" spans="2:14" s="8" customFormat="1" ht="56.25" hidden="1">
      <c r="B523" s="27" t="s">
        <v>26</v>
      </c>
      <c r="C523" s="27" t="s">
        <v>72</v>
      </c>
      <c r="D523" s="24" t="s">
        <v>125</v>
      </c>
      <c r="E523" s="27" t="s">
        <v>26</v>
      </c>
      <c r="F523" s="27" t="s">
        <v>72</v>
      </c>
      <c r="G523" s="27" t="s">
        <v>192</v>
      </c>
      <c r="H523" s="27" t="s">
        <v>16</v>
      </c>
      <c r="I523" s="27" t="s">
        <v>53</v>
      </c>
      <c r="J523" s="27" t="s">
        <v>166</v>
      </c>
      <c r="K523" s="27" t="s">
        <v>34</v>
      </c>
      <c r="L523" s="28">
        <f>L524</f>
        <v>0</v>
      </c>
      <c r="M523" s="28">
        <f t="shared" si="205"/>
        <v>0</v>
      </c>
      <c r="N523" s="28">
        <f t="shared" si="205"/>
        <v>0</v>
      </c>
    </row>
    <row r="524" spans="2:14" s="8" customFormat="1" ht="56.25" hidden="1">
      <c r="B524" s="27" t="s">
        <v>26</v>
      </c>
      <c r="C524" s="27" t="s">
        <v>72</v>
      </c>
      <c r="D524" s="24" t="s">
        <v>23</v>
      </c>
      <c r="E524" s="27" t="s">
        <v>26</v>
      </c>
      <c r="F524" s="27" t="s">
        <v>72</v>
      </c>
      <c r="G524" s="27" t="s">
        <v>192</v>
      </c>
      <c r="H524" s="27" t="s">
        <v>16</v>
      </c>
      <c r="I524" s="27" t="s">
        <v>53</v>
      </c>
      <c r="J524" s="27" t="s">
        <v>166</v>
      </c>
      <c r="K524" s="27" t="s">
        <v>24</v>
      </c>
      <c r="L524" s="28"/>
      <c r="M524" s="28"/>
      <c r="N524" s="28"/>
    </row>
    <row r="525" spans="2:14" s="8" customFormat="1" ht="56.25" hidden="1">
      <c r="B525" s="27" t="s">
        <v>26</v>
      </c>
      <c r="C525" s="27" t="s">
        <v>72</v>
      </c>
      <c r="D525" s="24" t="s">
        <v>203</v>
      </c>
      <c r="E525" s="27" t="s">
        <v>26</v>
      </c>
      <c r="F525" s="27" t="s">
        <v>72</v>
      </c>
      <c r="G525" s="27" t="s">
        <v>192</v>
      </c>
      <c r="H525" s="27" t="s">
        <v>16</v>
      </c>
      <c r="I525" s="27" t="s">
        <v>110</v>
      </c>
      <c r="J525" s="27" t="s">
        <v>18</v>
      </c>
      <c r="K525" s="27"/>
      <c r="L525" s="28">
        <f>L526+L529</f>
        <v>1600</v>
      </c>
      <c r="M525" s="28">
        <f t="shared" ref="M525:N525" si="206">M526+M529</f>
        <v>1800</v>
      </c>
      <c r="N525" s="28">
        <f t="shared" si="206"/>
        <v>2000</v>
      </c>
    </row>
    <row r="526" spans="2:14" s="8" customFormat="1" ht="56.25" hidden="1">
      <c r="B526" s="27" t="s">
        <v>26</v>
      </c>
      <c r="C526" s="27" t="s">
        <v>72</v>
      </c>
      <c r="D526" s="24" t="s">
        <v>286</v>
      </c>
      <c r="E526" s="27" t="s">
        <v>26</v>
      </c>
      <c r="F526" s="27" t="s">
        <v>72</v>
      </c>
      <c r="G526" s="67" t="s">
        <v>192</v>
      </c>
      <c r="H526" s="67" t="s">
        <v>16</v>
      </c>
      <c r="I526" s="67" t="s">
        <v>110</v>
      </c>
      <c r="J526" s="67" t="s">
        <v>287</v>
      </c>
      <c r="K526" s="27"/>
      <c r="L526" s="28">
        <f>L527</f>
        <v>1600</v>
      </c>
      <c r="M526" s="28">
        <f t="shared" ref="M526:N527" si="207">M527</f>
        <v>1800</v>
      </c>
      <c r="N526" s="28">
        <f t="shared" si="207"/>
        <v>2000</v>
      </c>
    </row>
    <row r="527" spans="2:14" s="8" customFormat="1" ht="56.25" hidden="1">
      <c r="B527" s="27" t="s">
        <v>26</v>
      </c>
      <c r="C527" s="27" t="s">
        <v>72</v>
      </c>
      <c r="D527" s="24" t="s">
        <v>125</v>
      </c>
      <c r="E527" s="27" t="s">
        <v>26</v>
      </c>
      <c r="F527" s="27" t="s">
        <v>72</v>
      </c>
      <c r="G527" s="67" t="s">
        <v>192</v>
      </c>
      <c r="H527" s="67" t="s">
        <v>16</v>
      </c>
      <c r="I527" s="67" t="s">
        <v>110</v>
      </c>
      <c r="J527" s="67" t="s">
        <v>287</v>
      </c>
      <c r="K527" s="27" t="s">
        <v>34</v>
      </c>
      <c r="L527" s="28">
        <f>L528</f>
        <v>1600</v>
      </c>
      <c r="M527" s="28">
        <f t="shared" si="207"/>
        <v>1800</v>
      </c>
      <c r="N527" s="28">
        <f t="shared" si="207"/>
        <v>2000</v>
      </c>
    </row>
    <row r="528" spans="2:14" s="8" customFormat="1" ht="56.25" hidden="1">
      <c r="B528" s="27" t="s">
        <v>26</v>
      </c>
      <c r="C528" s="27" t="s">
        <v>72</v>
      </c>
      <c r="D528" s="24" t="s">
        <v>23</v>
      </c>
      <c r="E528" s="27" t="s">
        <v>26</v>
      </c>
      <c r="F528" s="27" t="s">
        <v>72</v>
      </c>
      <c r="G528" s="67" t="s">
        <v>192</v>
      </c>
      <c r="H528" s="67" t="s">
        <v>16</v>
      </c>
      <c r="I528" s="67" t="s">
        <v>110</v>
      </c>
      <c r="J528" s="67" t="s">
        <v>287</v>
      </c>
      <c r="K528" s="27" t="s">
        <v>24</v>
      </c>
      <c r="L528" s="28">
        <f>1600</f>
        <v>1600</v>
      </c>
      <c r="M528" s="28">
        <f>1800</f>
        <v>1800</v>
      </c>
      <c r="N528" s="28">
        <f>2000</f>
        <v>2000</v>
      </c>
    </row>
    <row r="529" spans="2:14" s="8" customFormat="1" hidden="1">
      <c r="B529" s="27" t="s">
        <v>26</v>
      </c>
      <c r="C529" s="27" t="s">
        <v>72</v>
      </c>
      <c r="D529" s="24" t="s">
        <v>165</v>
      </c>
      <c r="E529" s="27" t="s">
        <v>26</v>
      </c>
      <c r="F529" s="27" t="s">
        <v>72</v>
      </c>
      <c r="G529" s="27" t="s">
        <v>192</v>
      </c>
      <c r="H529" s="27" t="s">
        <v>16</v>
      </c>
      <c r="I529" s="27" t="s">
        <v>110</v>
      </c>
      <c r="J529" s="27" t="s">
        <v>166</v>
      </c>
      <c r="K529" s="27"/>
      <c r="L529" s="28">
        <f>L530</f>
        <v>0</v>
      </c>
      <c r="M529" s="28">
        <f t="shared" ref="M529:N530" si="208">M530</f>
        <v>0</v>
      </c>
      <c r="N529" s="28">
        <f t="shared" si="208"/>
        <v>0</v>
      </c>
    </row>
    <row r="530" spans="2:14" s="8" customFormat="1" ht="56.25" hidden="1">
      <c r="B530" s="27" t="s">
        <v>26</v>
      </c>
      <c r="C530" s="27" t="s">
        <v>72</v>
      </c>
      <c r="D530" s="24" t="s">
        <v>125</v>
      </c>
      <c r="E530" s="27" t="s">
        <v>26</v>
      </c>
      <c r="F530" s="27" t="s">
        <v>72</v>
      </c>
      <c r="G530" s="27" t="s">
        <v>192</v>
      </c>
      <c r="H530" s="27" t="s">
        <v>16</v>
      </c>
      <c r="I530" s="27" t="s">
        <v>110</v>
      </c>
      <c r="J530" s="27" t="s">
        <v>166</v>
      </c>
      <c r="K530" s="27" t="s">
        <v>34</v>
      </c>
      <c r="L530" s="28">
        <f>L531</f>
        <v>0</v>
      </c>
      <c r="M530" s="28">
        <f t="shared" si="208"/>
        <v>0</v>
      </c>
      <c r="N530" s="28">
        <f t="shared" si="208"/>
        <v>0</v>
      </c>
    </row>
    <row r="531" spans="2:14" s="8" customFormat="1" ht="56.25" hidden="1">
      <c r="B531" s="27" t="s">
        <v>26</v>
      </c>
      <c r="C531" s="27" t="s">
        <v>72</v>
      </c>
      <c r="D531" s="24" t="s">
        <v>23</v>
      </c>
      <c r="E531" s="27" t="s">
        <v>26</v>
      </c>
      <c r="F531" s="27" t="s">
        <v>72</v>
      </c>
      <c r="G531" s="27" t="s">
        <v>192</v>
      </c>
      <c r="H531" s="27" t="s">
        <v>16</v>
      </c>
      <c r="I531" s="27" t="s">
        <v>110</v>
      </c>
      <c r="J531" s="27" t="s">
        <v>166</v>
      </c>
      <c r="K531" s="27" t="s">
        <v>24</v>
      </c>
      <c r="L531" s="28"/>
      <c r="M531" s="28"/>
      <c r="N531" s="28"/>
    </row>
    <row r="532" spans="2:14" s="8" customFormat="1" ht="75" hidden="1">
      <c r="B532" s="27" t="s">
        <v>26</v>
      </c>
      <c r="C532" s="27" t="s">
        <v>72</v>
      </c>
      <c r="D532" s="24" t="s">
        <v>204</v>
      </c>
      <c r="E532" s="27" t="s">
        <v>26</v>
      </c>
      <c r="F532" s="27" t="s">
        <v>72</v>
      </c>
      <c r="G532" s="27" t="s">
        <v>192</v>
      </c>
      <c r="H532" s="27" t="s">
        <v>16</v>
      </c>
      <c r="I532" s="27" t="s">
        <v>13</v>
      </c>
      <c r="J532" s="27" t="s">
        <v>18</v>
      </c>
      <c r="K532" s="27"/>
      <c r="L532" s="28">
        <f>L533+L536</f>
        <v>0</v>
      </c>
      <c r="M532" s="28">
        <f t="shared" ref="M532:N532" si="209">M533+M536</f>
        <v>0</v>
      </c>
      <c r="N532" s="28">
        <f t="shared" si="209"/>
        <v>0</v>
      </c>
    </row>
    <row r="533" spans="2:14" s="8" customFormat="1" ht="56.25" hidden="1">
      <c r="B533" s="27" t="s">
        <v>26</v>
      </c>
      <c r="C533" s="27" t="s">
        <v>72</v>
      </c>
      <c r="D533" s="24" t="s">
        <v>288</v>
      </c>
      <c r="E533" s="27" t="s">
        <v>26</v>
      </c>
      <c r="F533" s="27" t="s">
        <v>72</v>
      </c>
      <c r="G533" s="67" t="s">
        <v>192</v>
      </c>
      <c r="H533" s="67" t="s">
        <v>16</v>
      </c>
      <c r="I533" s="67" t="s">
        <v>13</v>
      </c>
      <c r="J533" s="67" t="s">
        <v>289</v>
      </c>
      <c r="K533" s="27"/>
      <c r="L533" s="28">
        <f>L534</f>
        <v>0</v>
      </c>
      <c r="M533" s="28">
        <f t="shared" ref="M533:N534" si="210">M534</f>
        <v>0</v>
      </c>
      <c r="N533" s="28">
        <f t="shared" si="210"/>
        <v>0</v>
      </c>
    </row>
    <row r="534" spans="2:14" s="8" customFormat="1" ht="56.25" hidden="1">
      <c r="B534" s="27" t="s">
        <v>26</v>
      </c>
      <c r="C534" s="27" t="s">
        <v>72</v>
      </c>
      <c r="D534" s="24" t="s">
        <v>125</v>
      </c>
      <c r="E534" s="27" t="s">
        <v>26</v>
      </c>
      <c r="F534" s="27" t="s">
        <v>72</v>
      </c>
      <c r="G534" s="67" t="s">
        <v>192</v>
      </c>
      <c r="H534" s="67" t="s">
        <v>16</v>
      </c>
      <c r="I534" s="67" t="s">
        <v>13</v>
      </c>
      <c r="J534" s="67" t="s">
        <v>289</v>
      </c>
      <c r="K534" s="27" t="s">
        <v>34</v>
      </c>
      <c r="L534" s="28">
        <f>L535</f>
        <v>0</v>
      </c>
      <c r="M534" s="28">
        <f t="shared" si="210"/>
        <v>0</v>
      </c>
      <c r="N534" s="28">
        <f t="shared" si="210"/>
        <v>0</v>
      </c>
    </row>
    <row r="535" spans="2:14" s="8" customFormat="1" ht="56.25" hidden="1">
      <c r="B535" s="27" t="s">
        <v>26</v>
      </c>
      <c r="C535" s="27" t="s">
        <v>72</v>
      </c>
      <c r="D535" s="24" t="s">
        <v>23</v>
      </c>
      <c r="E535" s="27" t="s">
        <v>26</v>
      </c>
      <c r="F535" s="27" t="s">
        <v>72</v>
      </c>
      <c r="G535" s="67" t="s">
        <v>192</v>
      </c>
      <c r="H535" s="67" t="s">
        <v>16</v>
      </c>
      <c r="I535" s="67" t="s">
        <v>13</v>
      </c>
      <c r="J535" s="67" t="s">
        <v>289</v>
      </c>
      <c r="K535" s="27" t="s">
        <v>24</v>
      </c>
      <c r="L535" s="28"/>
      <c r="M535" s="28"/>
      <c r="N535" s="28"/>
    </row>
    <row r="536" spans="2:14" s="8" customFormat="1" hidden="1">
      <c r="B536" s="27" t="s">
        <v>26</v>
      </c>
      <c r="C536" s="27" t="s">
        <v>72</v>
      </c>
      <c r="D536" s="24" t="s">
        <v>165</v>
      </c>
      <c r="E536" s="27" t="s">
        <v>26</v>
      </c>
      <c r="F536" s="27" t="s">
        <v>72</v>
      </c>
      <c r="G536" s="27" t="s">
        <v>192</v>
      </c>
      <c r="H536" s="27" t="s">
        <v>16</v>
      </c>
      <c r="I536" s="27" t="s">
        <v>13</v>
      </c>
      <c r="J536" s="27" t="s">
        <v>166</v>
      </c>
      <c r="K536" s="27"/>
      <c r="L536" s="28">
        <f>L537</f>
        <v>0</v>
      </c>
      <c r="M536" s="28">
        <f t="shared" ref="M536:N537" si="211">M537</f>
        <v>0</v>
      </c>
      <c r="N536" s="28">
        <f t="shared" si="211"/>
        <v>0</v>
      </c>
    </row>
    <row r="537" spans="2:14" s="8" customFormat="1" ht="56.25" hidden="1">
      <c r="B537" s="27" t="s">
        <v>26</v>
      </c>
      <c r="C537" s="27" t="s">
        <v>72</v>
      </c>
      <c r="D537" s="24" t="s">
        <v>125</v>
      </c>
      <c r="E537" s="27" t="s">
        <v>26</v>
      </c>
      <c r="F537" s="27" t="s">
        <v>72</v>
      </c>
      <c r="G537" s="27" t="s">
        <v>192</v>
      </c>
      <c r="H537" s="27" t="s">
        <v>16</v>
      </c>
      <c r="I537" s="27" t="s">
        <v>13</v>
      </c>
      <c r="J537" s="27" t="s">
        <v>166</v>
      </c>
      <c r="K537" s="27" t="s">
        <v>34</v>
      </c>
      <c r="L537" s="28">
        <f>L538</f>
        <v>0</v>
      </c>
      <c r="M537" s="28">
        <f t="shared" si="211"/>
        <v>0</v>
      </c>
      <c r="N537" s="28">
        <f t="shared" si="211"/>
        <v>0</v>
      </c>
    </row>
    <row r="538" spans="2:14" s="8" customFormat="1" ht="56.25" hidden="1">
      <c r="B538" s="27" t="s">
        <v>26</v>
      </c>
      <c r="C538" s="27" t="s">
        <v>72</v>
      </c>
      <c r="D538" s="24" t="s">
        <v>23</v>
      </c>
      <c r="E538" s="27" t="s">
        <v>26</v>
      </c>
      <c r="F538" s="27" t="s">
        <v>72</v>
      </c>
      <c r="G538" s="27" t="s">
        <v>192</v>
      </c>
      <c r="H538" s="27" t="s">
        <v>16</v>
      </c>
      <c r="I538" s="27" t="s">
        <v>13</v>
      </c>
      <c r="J538" s="27" t="s">
        <v>166</v>
      </c>
      <c r="K538" s="27" t="s">
        <v>24</v>
      </c>
      <c r="L538" s="28"/>
      <c r="M538" s="28"/>
      <c r="N538" s="28"/>
    </row>
    <row r="539" spans="2:14" s="8" customFormat="1" ht="37.5" hidden="1">
      <c r="B539" s="27" t="s">
        <v>26</v>
      </c>
      <c r="C539" s="27" t="s">
        <v>72</v>
      </c>
      <c r="D539" s="24" t="s">
        <v>205</v>
      </c>
      <c r="E539" s="27" t="s">
        <v>26</v>
      </c>
      <c r="F539" s="27" t="s">
        <v>72</v>
      </c>
      <c r="G539" s="27" t="s">
        <v>192</v>
      </c>
      <c r="H539" s="27" t="s">
        <v>16</v>
      </c>
      <c r="I539" s="27" t="s">
        <v>74</v>
      </c>
      <c r="J539" s="27" t="s">
        <v>18</v>
      </c>
      <c r="K539" s="27"/>
      <c r="L539" s="28">
        <f>L540+L543</f>
        <v>100</v>
      </c>
      <c r="M539" s="28">
        <f t="shared" ref="M539:N539" si="212">M540+M543</f>
        <v>50</v>
      </c>
      <c r="N539" s="28">
        <f t="shared" si="212"/>
        <v>50</v>
      </c>
    </row>
    <row r="540" spans="2:14" s="8" customFormat="1" ht="37.5" hidden="1">
      <c r="B540" s="27" t="s">
        <v>26</v>
      </c>
      <c r="C540" s="27" t="s">
        <v>72</v>
      </c>
      <c r="D540" s="24" t="s">
        <v>290</v>
      </c>
      <c r="E540" s="27" t="s">
        <v>26</v>
      </c>
      <c r="F540" s="27" t="s">
        <v>72</v>
      </c>
      <c r="G540" s="67" t="s">
        <v>192</v>
      </c>
      <c r="H540" s="67" t="s">
        <v>16</v>
      </c>
      <c r="I540" s="67" t="s">
        <v>74</v>
      </c>
      <c r="J540" s="67" t="s">
        <v>291</v>
      </c>
      <c r="K540" s="27"/>
      <c r="L540" s="28">
        <f>L541</f>
        <v>100</v>
      </c>
      <c r="M540" s="28">
        <f t="shared" ref="M540:N541" si="213">M541</f>
        <v>50</v>
      </c>
      <c r="N540" s="28">
        <f t="shared" si="213"/>
        <v>50</v>
      </c>
    </row>
    <row r="541" spans="2:14" s="8" customFormat="1" ht="56.25" hidden="1">
      <c r="B541" s="27" t="s">
        <v>26</v>
      </c>
      <c r="C541" s="27" t="s">
        <v>72</v>
      </c>
      <c r="D541" s="24" t="s">
        <v>125</v>
      </c>
      <c r="E541" s="27" t="s">
        <v>26</v>
      </c>
      <c r="F541" s="27" t="s">
        <v>72</v>
      </c>
      <c r="G541" s="67" t="s">
        <v>192</v>
      </c>
      <c r="H541" s="67" t="s">
        <v>16</v>
      </c>
      <c r="I541" s="67" t="s">
        <v>74</v>
      </c>
      <c r="J541" s="67" t="s">
        <v>291</v>
      </c>
      <c r="K541" s="27" t="s">
        <v>34</v>
      </c>
      <c r="L541" s="28">
        <f>L542</f>
        <v>100</v>
      </c>
      <c r="M541" s="28">
        <f t="shared" si="213"/>
        <v>50</v>
      </c>
      <c r="N541" s="28">
        <f t="shared" si="213"/>
        <v>50</v>
      </c>
    </row>
    <row r="542" spans="2:14" s="8" customFormat="1" ht="56.25" hidden="1">
      <c r="B542" s="27" t="s">
        <v>26</v>
      </c>
      <c r="C542" s="27" t="s">
        <v>72</v>
      </c>
      <c r="D542" s="24" t="s">
        <v>23</v>
      </c>
      <c r="E542" s="27" t="s">
        <v>26</v>
      </c>
      <c r="F542" s="27" t="s">
        <v>72</v>
      </c>
      <c r="G542" s="67" t="s">
        <v>192</v>
      </c>
      <c r="H542" s="67" t="s">
        <v>16</v>
      </c>
      <c r="I542" s="67" t="s">
        <v>74</v>
      </c>
      <c r="J542" s="67" t="s">
        <v>291</v>
      </c>
      <c r="K542" s="27" t="s">
        <v>24</v>
      </c>
      <c r="L542" s="28">
        <f>100</f>
        <v>100</v>
      </c>
      <c r="M542" s="28">
        <f>50</f>
        <v>50</v>
      </c>
      <c r="N542" s="28">
        <f>50</f>
        <v>50</v>
      </c>
    </row>
    <row r="543" spans="2:14" s="8" customFormat="1" hidden="1">
      <c r="B543" s="27" t="s">
        <v>26</v>
      </c>
      <c r="C543" s="27" t="s">
        <v>72</v>
      </c>
      <c r="D543" s="24" t="s">
        <v>165</v>
      </c>
      <c r="E543" s="27" t="s">
        <v>26</v>
      </c>
      <c r="F543" s="27" t="s">
        <v>72</v>
      </c>
      <c r="G543" s="27" t="s">
        <v>192</v>
      </c>
      <c r="H543" s="27" t="s">
        <v>16</v>
      </c>
      <c r="I543" s="27" t="s">
        <v>74</v>
      </c>
      <c r="J543" s="27" t="s">
        <v>166</v>
      </c>
      <c r="K543" s="27"/>
      <c r="L543" s="28">
        <f>L544</f>
        <v>0</v>
      </c>
      <c r="M543" s="28">
        <f t="shared" ref="M543:N544" si="214">M544</f>
        <v>0</v>
      </c>
      <c r="N543" s="28">
        <f t="shared" si="214"/>
        <v>0</v>
      </c>
    </row>
    <row r="544" spans="2:14" s="8" customFormat="1" ht="56.25" hidden="1">
      <c r="B544" s="27" t="s">
        <v>26</v>
      </c>
      <c r="C544" s="27" t="s">
        <v>72</v>
      </c>
      <c r="D544" s="24" t="s">
        <v>125</v>
      </c>
      <c r="E544" s="27" t="s">
        <v>26</v>
      </c>
      <c r="F544" s="27" t="s">
        <v>72</v>
      </c>
      <c r="G544" s="27" t="s">
        <v>192</v>
      </c>
      <c r="H544" s="27" t="s">
        <v>16</v>
      </c>
      <c r="I544" s="27" t="s">
        <v>74</v>
      </c>
      <c r="J544" s="27" t="s">
        <v>166</v>
      </c>
      <c r="K544" s="27" t="s">
        <v>34</v>
      </c>
      <c r="L544" s="28">
        <f>L545</f>
        <v>0</v>
      </c>
      <c r="M544" s="28">
        <f t="shared" si="214"/>
        <v>0</v>
      </c>
      <c r="N544" s="28">
        <f t="shared" si="214"/>
        <v>0</v>
      </c>
    </row>
    <row r="545" spans="2:14" s="8" customFormat="1" ht="56.25" hidden="1">
      <c r="B545" s="27" t="s">
        <v>26</v>
      </c>
      <c r="C545" s="27" t="s">
        <v>72</v>
      </c>
      <c r="D545" s="24" t="s">
        <v>23</v>
      </c>
      <c r="E545" s="27" t="s">
        <v>26</v>
      </c>
      <c r="F545" s="27" t="s">
        <v>72</v>
      </c>
      <c r="G545" s="27" t="s">
        <v>192</v>
      </c>
      <c r="H545" s="27" t="s">
        <v>16</v>
      </c>
      <c r="I545" s="27" t="s">
        <v>74</v>
      </c>
      <c r="J545" s="27" t="s">
        <v>166</v>
      </c>
      <c r="K545" s="27" t="s">
        <v>24</v>
      </c>
      <c r="L545" s="28"/>
      <c r="M545" s="28"/>
      <c r="N545" s="28"/>
    </row>
    <row r="546" spans="2:14" s="8" customFormat="1" ht="37.5" hidden="1">
      <c r="B546" s="27" t="s">
        <v>26</v>
      </c>
      <c r="C546" s="27" t="s">
        <v>72</v>
      </c>
      <c r="D546" s="24" t="s">
        <v>206</v>
      </c>
      <c r="E546" s="27" t="s">
        <v>26</v>
      </c>
      <c r="F546" s="27" t="s">
        <v>72</v>
      </c>
      <c r="G546" s="27" t="s">
        <v>192</v>
      </c>
      <c r="H546" s="27" t="s">
        <v>16</v>
      </c>
      <c r="I546" s="27" t="s">
        <v>193</v>
      </c>
      <c r="J546" s="27" t="s">
        <v>18</v>
      </c>
      <c r="K546" s="27"/>
      <c r="L546" s="28">
        <f>L547+L550</f>
        <v>0</v>
      </c>
      <c r="M546" s="28">
        <f t="shared" ref="M546:N546" si="215">M547+M550</f>
        <v>0</v>
      </c>
      <c r="N546" s="28">
        <f t="shared" si="215"/>
        <v>0</v>
      </c>
    </row>
    <row r="547" spans="2:14" s="8" customFormat="1" hidden="1">
      <c r="B547" s="27" t="s">
        <v>26</v>
      </c>
      <c r="C547" s="27" t="s">
        <v>72</v>
      </c>
      <c r="D547" s="24" t="s">
        <v>292</v>
      </c>
      <c r="E547" s="27" t="s">
        <v>26</v>
      </c>
      <c r="F547" s="27" t="s">
        <v>72</v>
      </c>
      <c r="G547" s="67" t="s">
        <v>192</v>
      </c>
      <c r="H547" s="67" t="s">
        <v>16</v>
      </c>
      <c r="I547" s="67" t="s">
        <v>193</v>
      </c>
      <c r="J547" s="67" t="s">
        <v>293</v>
      </c>
      <c r="K547" s="27"/>
      <c r="L547" s="28">
        <f>L548</f>
        <v>0</v>
      </c>
      <c r="M547" s="28">
        <f t="shared" ref="M547:N548" si="216">M548</f>
        <v>0</v>
      </c>
      <c r="N547" s="28">
        <f t="shared" si="216"/>
        <v>0</v>
      </c>
    </row>
    <row r="548" spans="2:14" s="8" customFormat="1" ht="56.25" hidden="1">
      <c r="B548" s="27" t="s">
        <v>26</v>
      </c>
      <c r="C548" s="27" t="s">
        <v>72</v>
      </c>
      <c r="D548" s="24" t="s">
        <v>125</v>
      </c>
      <c r="E548" s="27" t="s">
        <v>26</v>
      </c>
      <c r="F548" s="27" t="s">
        <v>72</v>
      </c>
      <c r="G548" s="67" t="s">
        <v>192</v>
      </c>
      <c r="H548" s="67" t="s">
        <v>16</v>
      </c>
      <c r="I548" s="67" t="s">
        <v>193</v>
      </c>
      <c r="J548" s="67" t="s">
        <v>293</v>
      </c>
      <c r="K548" s="27" t="s">
        <v>34</v>
      </c>
      <c r="L548" s="28">
        <f>L549</f>
        <v>0</v>
      </c>
      <c r="M548" s="28">
        <f t="shared" si="216"/>
        <v>0</v>
      </c>
      <c r="N548" s="28">
        <f t="shared" si="216"/>
        <v>0</v>
      </c>
    </row>
    <row r="549" spans="2:14" s="8" customFormat="1" ht="56.25" hidden="1">
      <c r="B549" s="27" t="s">
        <v>26</v>
      </c>
      <c r="C549" s="27" t="s">
        <v>72</v>
      </c>
      <c r="D549" s="24" t="s">
        <v>23</v>
      </c>
      <c r="E549" s="27" t="s">
        <v>26</v>
      </c>
      <c r="F549" s="27" t="s">
        <v>72</v>
      </c>
      <c r="G549" s="67" t="s">
        <v>192</v>
      </c>
      <c r="H549" s="67" t="s">
        <v>16</v>
      </c>
      <c r="I549" s="67" t="s">
        <v>193</v>
      </c>
      <c r="J549" s="67" t="s">
        <v>293</v>
      </c>
      <c r="K549" s="27" t="s">
        <v>24</v>
      </c>
      <c r="L549" s="28"/>
      <c r="M549" s="28"/>
      <c r="N549" s="28"/>
    </row>
    <row r="550" spans="2:14" s="8" customFormat="1" hidden="1">
      <c r="B550" s="27" t="s">
        <v>26</v>
      </c>
      <c r="C550" s="27" t="s">
        <v>72</v>
      </c>
      <c r="D550" s="24" t="s">
        <v>165</v>
      </c>
      <c r="E550" s="27" t="s">
        <v>26</v>
      </c>
      <c r="F550" s="27" t="s">
        <v>72</v>
      </c>
      <c r="G550" s="27" t="s">
        <v>192</v>
      </c>
      <c r="H550" s="27" t="s">
        <v>16</v>
      </c>
      <c r="I550" s="27" t="s">
        <v>193</v>
      </c>
      <c r="J550" s="27" t="s">
        <v>166</v>
      </c>
      <c r="K550" s="27"/>
      <c r="L550" s="28">
        <f>L551</f>
        <v>0</v>
      </c>
      <c r="M550" s="28">
        <f t="shared" ref="M550:N551" si="217">M551</f>
        <v>0</v>
      </c>
      <c r="N550" s="28">
        <f t="shared" si="217"/>
        <v>0</v>
      </c>
    </row>
    <row r="551" spans="2:14" s="8" customFormat="1" ht="56.25" hidden="1">
      <c r="B551" s="27" t="s">
        <v>26</v>
      </c>
      <c r="C551" s="27" t="s">
        <v>72</v>
      </c>
      <c r="D551" s="24" t="s">
        <v>125</v>
      </c>
      <c r="E551" s="27" t="s">
        <v>26</v>
      </c>
      <c r="F551" s="27" t="s">
        <v>72</v>
      </c>
      <c r="G551" s="27" t="s">
        <v>192</v>
      </c>
      <c r="H551" s="27" t="s">
        <v>16</v>
      </c>
      <c r="I551" s="27" t="s">
        <v>193</v>
      </c>
      <c r="J551" s="27" t="s">
        <v>166</v>
      </c>
      <c r="K551" s="27" t="s">
        <v>34</v>
      </c>
      <c r="L551" s="28">
        <f>L552</f>
        <v>0</v>
      </c>
      <c r="M551" s="28">
        <f t="shared" si="217"/>
        <v>0</v>
      </c>
      <c r="N551" s="28">
        <f t="shared" si="217"/>
        <v>0</v>
      </c>
    </row>
    <row r="552" spans="2:14" s="8" customFormat="1" ht="56.25" hidden="1">
      <c r="B552" s="27" t="s">
        <v>26</v>
      </c>
      <c r="C552" s="27" t="s">
        <v>72</v>
      </c>
      <c r="D552" s="24" t="s">
        <v>23</v>
      </c>
      <c r="E552" s="27" t="s">
        <v>26</v>
      </c>
      <c r="F552" s="27" t="s">
        <v>72</v>
      </c>
      <c r="G552" s="27" t="s">
        <v>192</v>
      </c>
      <c r="H552" s="27" t="s">
        <v>16</v>
      </c>
      <c r="I552" s="27" t="s">
        <v>193</v>
      </c>
      <c r="J552" s="27" t="s">
        <v>166</v>
      </c>
      <c r="K552" s="27" t="s">
        <v>24</v>
      </c>
      <c r="L552" s="28"/>
      <c r="M552" s="28"/>
      <c r="N552" s="28"/>
    </row>
    <row r="553" spans="2:14" s="8" customFormat="1" ht="56.25" hidden="1">
      <c r="B553" s="27" t="s">
        <v>26</v>
      </c>
      <c r="C553" s="27" t="s">
        <v>72</v>
      </c>
      <c r="D553" s="24" t="s">
        <v>207</v>
      </c>
      <c r="E553" s="27" t="s">
        <v>26</v>
      </c>
      <c r="F553" s="27" t="s">
        <v>72</v>
      </c>
      <c r="G553" s="27" t="s">
        <v>192</v>
      </c>
      <c r="H553" s="27" t="s">
        <v>16</v>
      </c>
      <c r="I553" s="27" t="s">
        <v>194</v>
      </c>
      <c r="J553" s="27" t="s">
        <v>18</v>
      </c>
      <c r="K553" s="27"/>
      <c r="L553" s="28">
        <f>L554+L557</f>
        <v>0</v>
      </c>
      <c r="M553" s="28">
        <f t="shared" ref="M553:N553" si="218">M554+M557</f>
        <v>0</v>
      </c>
      <c r="N553" s="28">
        <f t="shared" si="218"/>
        <v>0</v>
      </c>
    </row>
    <row r="554" spans="2:14" s="8" customFormat="1" ht="37.5" hidden="1">
      <c r="B554" s="27" t="s">
        <v>26</v>
      </c>
      <c r="C554" s="27" t="s">
        <v>72</v>
      </c>
      <c r="D554" s="24" t="s">
        <v>294</v>
      </c>
      <c r="E554" s="27" t="s">
        <v>26</v>
      </c>
      <c r="F554" s="27" t="s">
        <v>72</v>
      </c>
      <c r="G554" s="67" t="s">
        <v>192</v>
      </c>
      <c r="H554" s="67" t="s">
        <v>16</v>
      </c>
      <c r="I554" s="67" t="s">
        <v>194</v>
      </c>
      <c r="J554" s="67" t="s">
        <v>295</v>
      </c>
      <c r="K554" s="27"/>
      <c r="L554" s="28">
        <f>L555</f>
        <v>0</v>
      </c>
      <c r="M554" s="28">
        <f t="shared" ref="M554:N555" si="219">M555</f>
        <v>0</v>
      </c>
      <c r="N554" s="28">
        <f t="shared" si="219"/>
        <v>0</v>
      </c>
    </row>
    <row r="555" spans="2:14" s="8" customFormat="1" ht="56.25" hidden="1">
      <c r="B555" s="27" t="s">
        <v>26</v>
      </c>
      <c r="C555" s="27" t="s">
        <v>72</v>
      </c>
      <c r="D555" s="24" t="s">
        <v>125</v>
      </c>
      <c r="E555" s="27" t="s">
        <v>26</v>
      </c>
      <c r="F555" s="27" t="s">
        <v>72</v>
      </c>
      <c r="G555" s="67" t="s">
        <v>192</v>
      </c>
      <c r="H555" s="67" t="s">
        <v>16</v>
      </c>
      <c r="I555" s="67" t="s">
        <v>194</v>
      </c>
      <c r="J555" s="67" t="s">
        <v>295</v>
      </c>
      <c r="K555" s="27" t="s">
        <v>34</v>
      </c>
      <c r="L555" s="28">
        <f>L556</f>
        <v>0</v>
      </c>
      <c r="M555" s="28">
        <f t="shared" si="219"/>
        <v>0</v>
      </c>
      <c r="N555" s="28">
        <f t="shared" si="219"/>
        <v>0</v>
      </c>
    </row>
    <row r="556" spans="2:14" s="8" customFormat="1" ht="56.25" hidden="1">
      <c r="B556" s="27" t="s">
        <v>26</v>
      </c>
      <c r="C556" s="27" t="s">
        <v>72</v>
      </c>
      <c r="D556" s="24" t="s">
        <v>23</v>
      </c>
      <c r="E556" s="27" t="s">
        <v>26</v>
      </c>
      <c r="F556" s="27" t="s">
        <v>72</v>
      </c>
      <c r="G556" s="67" t="s">
        <v>192</v>
      </c>
      <c r="H556" s="67" t="s">
        <v>16</v>
      </c>
      <c r="I556" s="67" t="s">
        <v>194</v>
      </c>
      <c r="J556" s="67" t="s">
        <v>295</v>
      </c>
      <c r="K556" s="27" t="s">
        <v>24</v>
      </c>
      <c r="L556" s="28"/>
      <c r="M556" s="28"/>
      <c r="N556" s="28"/>
    </row>
    <row r="557" spans="2:14" s="8" customFormat="1" hidden="1">
      <c r="B557" s="27" t="s">
        <v>26</v>
      </c>
      <c r="C557" s="27" t="s">
        <v>72</v>
      </c>
      <c r="D557" s="24" t="s">
        <v>165</v>
      </c>
      <c r="E557" s="27" t="s">
        <v>26</v>
      </c>
      <c r="F557" s="27" t="s">
        <v>72</v>
      </c>
      <c r="G557" s="27" t="s">
        <v>192</v>
      </c>
      <c r="H557" s="27" t="s">
        <v>16</v>
      </c>
      <c r="I557" s="27" t="s">
        <v>194</v>
      </c>
      <c r="J557" s="27" t="s">
        <v>166</v>
      </c>
      <c r="K557" s="27"/>
      <c r="L557" s="28">
        <f>L558</f>
        <v>0</v>
      </c>
      <c r="M557" s="28">
        <f t="shared" ref="M557:N558" si="220">M558</f>
        <v>0</v>
      </c>
      <c r="N557" s="28">
        <f t="shared" si="220"/>
        <v>0</v>
      </c>
    </row>
    <row r="558" spans="2:14" s="8" customFormat="1" ht="56.25" hidden="1">
      <c r="B558" s="27" t="s">
        <v>26</v>
      </c>
      <c r="C558" s="27" t="s">
        <v>72</v>
      </c>
      <c r="D558" s="24" t="s">
        <v>125</v>
      </c>
      <c r="E558" s="27" t="s">
        <v>26</v>
      </c>
      <c r="F558" s="27" t="s">
        <v>72</v>
      </c>
      <c r="G558" s="27" t="s">
        <v>192</v>
      </c>
      <c r="H558" s="27" t="s">
        <v>16</v>
      </c>
      <c r="I558" s="27" t="s">
        <v>194</v>
      </c>
      <c r="J558" s="27" t="s">
        <v>166</v>
      </c>
      <c r="K558" s="27" t="s">
        <v>34</v>
      </c>
      <c r="L558" s="28">
        <f>L559</f>
        <v>0</v>
      </c>
      <c r="M558" s="28">
        <f t="shared" si="220"/>
        <v>0</v>
      </c>
      <c r="N558" s="28">
        <f t="shared" si="220"/>
        <v>0</v>
      </c>
    </row>
    <row r="559" spans="2:14" s="8" customFormat="1" ht="56.25" hidden="1">
      <c r="B559" s="27" t="s">
        <v>26</v>
      </c>
      <c r="C559" s="27" t="s">
        <v>72</v>
      </c>
      <c r="D559" s="24" t="s">
        <v>23</v>
      </c>
      <c r="E559" s="27" t="s">
        <v>26</v>
      </c>
      <c r="F559" s="27" t="s">
        <v>72</v>
      </c>
      <c r="G559" s="27" t="s">
        <v>192</v>
      </c>
      <c r="H559" s="27" t="s">
        <v>16</v>
      </c>
      <c r="I559" s="27" t="s">
        <v>194</v>
      </c>
      <c r="J559" s="27" t="s">
        <v>166</v>
      </c>
      <c r="K559" s="27" t="s">
        <v>24</v>
      </c>
      <c r="L559" s="28"/>
      <c r="M559" s="28"/>
      <c r="N559" s="28"/>
    </row>
    <row r="560" spans="2:14" s="8" customFormat="1" ht="37.5" hidden="1">
      <c r="B560" s="27" t="s">
        <v>26</v>
      </c>
      <c r="C560" s="27" t="s">
        <v>72</v>
      </c>
      <c r="D560" s="24" t="s">
        <v>208</v>
      </c>
      <c r="E560" s="27" t="s">
        <v>26</v>
      </c>
      <c r="F560" s="27" t="s">
        <v>72</v>
      </c>
      <c r="G560" s="27" t="s">
        <v>192</v>
      </c>
      <c r="H560" s="27" t="s">
        <v>16</v>
      </c>
      <c r="I560" s="27" t="s">
        <v>195</v>
      </c>
      <c r="J560" s="27" t="s">
        <v>18</v>
      </c>
      <c r="K560" s="27"/>
      <c r="L560" s="28">
        <f>L561+L564+L567+L570+L573</f>
        <v>0</v>
      </c>
      <c r="M560" s="28">
        <f t="shared" ref="M560:N560" si="221">M561+M564+M567+M570+M573</f>
        <v>0</v>
      </c>
      <c r="N560" s="28">
        <f t="shared" si="221"/>
        <v>0</v>
      </c>
    </row>
    <row r="561" spans="2:14" s="8" customFormat="1" ht="37.5" hidden="1">
      <c r="B561" s="27" t="s">
        <v>26</v>
      </c>
      <c r="C561" s="27" t="s">
        <v>72</v>
      </c>
      <c r="D561" s="24" t="s">
        <v>296</v>
      </c>
      <c r="E561" s="27" t="s">
        <v>26</v>
      </c>
      <c r="F561" s="27" t="s">
        <v>72</v>
      </c>
      <c r="G561" s="67" t="s">
        <v>192</v>
      </c>
      <c r="H561" s="67" t="s">
        <v>16</v>
      </c>
      <c r="I561" s="67" t="s">
        <v>195</v>
      </c>
      <c r="J561" s="67" t="s">
        <v>297</v>
      </c>
      <c r="K561" s="27"/>
      <c r="L561" s="28">
        <f>L562</f>
        <v>0</v>
      </c>
      <c r="M561" s="28">
        <f t="shared" ref="M561:N562" si="222">M562</f>
        <v>0</v>
      </c>
      <c r="N561" s="28">
        <f t="shared" si="222"/>
        <v>0</v>
      </c>
    </row>
    <row r="562" spans="2:14" s="8" customFormat="1" ht="56.25" hidden="1">
      <c r="B562" s="27" t="s">
        <v>26</v>
      </c>
      <c r="C562" s="27" t="s">
        <v>72</v>
      </c>
      <c r="D562" s="24" t="s">
        <v>125</v>
      </c>
      <c r="E562" s="27" t="s">
        <v>26</v>
      </c>
      <c r="F562" s="27" t="s">
        <v>72</v>
      </c>
      <c r="G562" s="67" t="s">
        <v>192</v>
      </c>
      <c r="H562" s="67" t="s">
        <v>16</v>
      </c>
      <c r="I562" s="67" t="s">
        <v>195</v>
      </c>
      <c r="J562" s="67" t="s">
        <v>297</v>
      </c>
      <c r="K562" s="27" t="s">
        <v>34</v>
      </c>
      <c r="L562" s="28">
        <f>L563</f>
        <v>0</v>
      </c>
      <c r="M562" s="28">
        <f t="shared" si="222"/>
        <v>0</v>
      </c>
      <c r="N562" s="28">
        <f t="shared" si="222"/>
        <v>0</v>
      </c>
    </row>
    <row r="563" spans="2:14" s="8" customFormat="1" ht="56.25" hidden="1">
      <c r="B563" s="27" t="s">
        <v>26</v>
      </c>
      <c r="C563" s="27" t="s">
        <v>72</v>
      </c>
      <c r="D563" s="24" t="s">
        <v>23</v>
      </c>
      <c r="E563" s="27" t="s">
        <v>26</v>
      </c>
      <c r="F563" s="27" t="s">
        <v>72</v>
      </c>
      <c r="G563" s="67" t="s">
        <v>192</v>
      </c>
      <c r="H563" s="67" t="s">
        <v>16</v>
      </c>
      <c r="I563" s="67" t="s">
        <v>195</v>
      </c>
      <c r="J563" s="67" t="s">
        <v>297</v>
      </c>
      <c r="K563" s="27" t="s">
        <v>24</v>
      </c>
      <c r="L563" s="28"/>
      <c r="M563" s="28"/>
      <c r="N563" s="28"/>
    </row>
    <row r="564" spans="2:14" s="8" customFormat="1" ht="37.5" hidden="1">
      <c r="B564" s="27" t="s">
        <v>26</v>
      </c>
      <c r="C564" s="27" t="s">
        <v>72</v>
      </c>
      <c r="D564" s="24" t="s">
        <v>298</v>
      </c>
      <c r="E564" s="27" t="s">
        <v>26</v>
      </c>
      <c r="F564" s="27" t="s">
        <v>72</v>
      </c>
      <c r="G564" s="67" t="s">
        <v>192</v>
      </c>
      <c r="H564" s="67" t="s">
        <v>16</v>
      </c>
      <c r="I564" s="67" t="s">
        <v>195</v>
      </c>
      <c r="J564" s="67" t="s">
        <v>299</v>
      </c>
      <c r="K564" s="27"/>
      <c r="L564" s="28">
        <f>L565</f>
        <v>0</v>
      </c>
      <c r="M564" s="28">
        <f t="shared" ref="M564:N565" si="223">M565</f>
        <v>0</v>
      </c>
      <c r="N564" s="28">
        <f t="shared" si="223"/>
        <v>0</v>
      </c>
    </row>
    <row r="565" spans="2:14" s="8" customFormat="1" ht="56.25" hidden="1">
      <c r="B565" s="27" t="s">
        <v>26</v>
      </c>
      <c r="C565" s="27" t="s">
        <v>72</v>
      </c>
      <c r="D565" s="24" t="s">
        <v>125</v>
      </c>
      <c r="E565" s="27" t="s">
        <v>26</v>
      </c>
      <c r="F565" s="27" t="s">
        <v>72</v>
      </c>
      <c r="G565" s="67" t="s">
        <v>192</v>
      </c>
      <c r="H565" s="67" t="s">
        <v>16</v>
      </c>
      <c r="I565" s="67" t="s">
        <v>195</v>
      </c>
      <c r="J565" s="67" t="s">
        <v>299</v>
      </c>
      <c r="K565" s="27" t="s">
        <v>34</v>
      </c>
      <c r="L565" s="28">
        <f>L566</f>
        <v>0</v>
      </c>
      <c r="M565" s="28">
        <f t="shared" si="223"/>
        <v>0</v>
      </c>
      <c r="N565" s="28">
        <f t="shared" si="223"/>
        <v>0</v>
      </c>
    </row>
    <row r="566" spans="2:14" s="8" customFormat="1" ht="56.25" hidden="1">
      <c r="B566" s="27" t="s">
        <v>26</v>
      </c>
      <c r="C566" s="27" t="s">
        <v>72</v>
      </c>
      <c r="D566" s="24" t="s">
        <v>23</v>
      </c>
      <c r="E566" s="27" t="s">
        <v>26</v>
      </c>
      <c r="F566" s="27" t="s">
        <v>72</v>
      </c>
      <c r="G566" s="67" t="s">
        <v>192</v>
      </c>
      <c r="H566" s="67" t="s">
        <v>16</v>
      </c>
      <c r="I566" s="67" t="s">
        <v>195</v>
      </c>
      <c r="J566" s="67" t="s">
        <v>299</v>
      </c>
      <c r="K566" s="27" t="s">
        <v>24</v>
      </c>
      <c r="L566" s="28"/>
      <c r="M566" s="28"/>
      <c r="N566" s="28"/>
    </row>
    <row r="567" spans="2:14" s="8" customFormat="1" ht="37.5" hidden="1">
      <c r="B567" s="27" t="s">
        <v>26</v>
      </c>
      <c r="C567" s="27" t="s">
        <v>72</v>
      </c>
      <c r="D567" s="24" t="s">
        <v>353</v>
      </c>
      <c r="E567" s="27" t="s">
        <v>26</v>
      </c>
      <c r="F567" s="27" t="s">
        <v>72</v>
      </c>
      <c r="G567" s="67" t="s">
        <v>192</v>
      </c>
      <c r="H567" s="67" t="s">
        <v>16</v>
      </c>
      <c r="I567" s="67" t="s">
        <v>195</v>
      </c>
      <c r="J567" s="67" t="s">
        <v>300</v>
      </c>
      <c r="K567" s="27"/>
      <c r="L567" s="28">
        <f>L568</f>
        <v>0</v>
      </c>
      <c r="M567" s="28">
        <f t="shared" ref="M567:N568" si="224">M568</f>
        <v>0</v>
      </c>
      <c r="N567" s="28">
        <f t="shared" si="224"/>
        <v>0</v>
      </c>
    </row>
    <row r="568" spans="2:14" s="8" customFormat="1" ht="56.25" hidden="1">
      <c r="B568" s="27" t="s">
        <v>26</v>
      </c>
      <c r="C568" s="27" t="s">
        <v>72</v>
      </c>
      <c r="D568" s="24" t="s">
        <v>125</v>
      </c>
      <c r="E568" s="27" t="s">
        <v>26</v>
      </c>
      <c r="F568" s="27" t="s">
        <v>72</v>
      </c>
      <c r="G568" s="67" t="s">
        <v>192</v>
      </c>
      <c r="H568" s="67" t="s">
        <v>16</v>
      </c>
      <c r="I568" s="67" t="s">
        <v>195</v>
      </c>
      <c r="J568" s="67" t="s">
        <v>300</v>
      </c>
      <c r="K568" s="27" t="s">
        <v>34</v>
      </c>
      <c r="L568" s="28">
        <f>L569</f>
        <v>0</v>
      </c>
      <c r="M568" s="28">
        <f t="shared" si="224"/>
        <v>0</v>
      </c>
      <c r="N568" s="28">
        <f t="shared" si="224"/>
        <v>0</v>
      </c>
    </row>
    <row r="569" spans="2:14" s="8" customFormat="1" ht="56.25" hidden="1">
      <c r="B569" s="27" t="s">
        <v>26</v>
      </c>
      <c r="C569" s="27" t="s">
        <v>72</v>
      </c>
      <c r="D569" s="24" t="s">
        <v>23</v>
      </c>
      <c r="E569" s="27" t="s">
        <v>26</v>
      </c>
      <c r="F569" s="27" t="s">
        <v>72</v>
      </c>
      <c r="G569" s="67" t="s">
        <v>192</v>
      </c>
      <c r="H569" s="67" t="s">
        <v>16</v>
      </c>
      <c r="I569" s="67" t="s">
        <v>195</v>
      </c>
      <c r="J569" s="67" t="s">
        <v>300</v>
      </c>
      <c r="K569" s="27" t="s">
        <v>24</v>
      </c>
      <c r="L569" s="28"/>
      <c r="M569" s="28"/>
      <c r="N569" s="28"/>
    </row>
    <row r="570" spans="2:14" s="8" customFormat="1" ht="56.25" hidden="1">
      <c r="B570" s="27" t="s">
        <v>26</v>
      </c>
      <c r="C570" s="27" t="s">
        <v>72</v>
      </c>
      <c r="D570" s="24" t="s">
        <v>301</v>
      </c>
      <c r="E570" s="27" t="s">
        <v>26</v>
      </c>
      <c r="F570" s="27" t="s">
        <v>72</v>
      </c>
      <c r="G570" s="67" t="s">
        <v>192</v>
      </c>
      <c r="H570" s="67" t="s">
        <v>16</v>
      </c>
      <c r="I570" s="67" t="s">
        <v>195</v>
      </c>
      <c r="J570" s="67" t="s">
        <v>302</v>
      </c>
      <c r="K570" s="27"/>
      <c r="L570" s="28">
        <f>L571</f>
        <v>0</v>
      </c>
      <c r="M570" s="28">
        <f t="shared" ref="M570:N571" si="225">M571</f>
        <v>0</v>
      </c>
      <c r="N570" s="28">
        <f t="shared" si="225"/>
        <v>0</v>
      </c>
    </row>
    <row r="571" spans="2:14" s="8" customFormat="1" ht="56.25" hidden="1">
      <c r="B571" s="27" t="s">
        <v>26</v>
      </c>
      <c r="C571" s="27" t="s">
        <v>72</v>
      </c>
      <c r="D571" s="24" t="s">
        <v>125</v>
      </c>
      <c r="E571" s="27" t="s">
        <v>26</v>
      </c>
      <c r="F571" s="27" t="s">
        <v>72</v>
      </c>
      <c r="G571" s="67" t="s">
        <v>192</v>
      </c>
      <c r="H571" s="67" t="s">
        <v>16</v>
      </c>
      <c r="I571" s="67" t="s">
        <v>195</v>
      </c>
      <c r="J571" s="67" t="s">
        <v>302</v>
      </c>
      <c r="K571" s="27" t="s">
        <v>34</v>
      </c>
      <c r="L571" s="28">
        <f>L572</f>
        <v>0</v>
      </c>
      <c r="M571" s="28">
        <f t="shared" si="225"/>
        <v>0</v>
      </c>
      <c r="N571" s="28">
        <f t="shared" si="225"/>
        <v>0</v>
      </c>
    </row>
    <row r="572" spans="2:14" s="8" customFormat="1" ht="56.25" hidden="1">
      <c r="B572" s="27" t="s">
        <v>26</v>
      </c>
      <c r="C572" s="27" t="s">
        <v>72</v>
      </c>
      <c r="D572" s="24" t="s">
        <v>23</v>
      </c>
      <c r="E572" s="27" t="s">
        <v>26</v>
      </c>
      <c r="F572" s="27" t="s">
        <v>72</v>
      </c>
      <c r="G572" s="67" t="s">
        <v>192</v>
      </c>
      <c r="H572" s="67" t="s">
        <v>16</v>
      </c>
      <c r="I572" s="67" t="s">
        <v>195</v>
      </c>
      <c r="J572" s="67" t="s">
        <v>302</v>
      </c>
      <c r="K572" s="27" t="s">
        <v>24</v>
      </c>
      <c r="L572" s="28"/>
      <c r="M572" s="28"/>
      <c r="N572" s="28"/>
    </row>
    <row r="573" spans="2:14" s="8" customFormat="1" hidden="1">
      <c r="B573" s="27" t="s">
        <v>26</v>
      </c>
      <c r="C573" s="27" t="s">
        <v>72</v>
      </c>
      <c r="D573" s="24" t="s">
        <v>165</v>
      </c>
      <c r="E573" s="27" t="s">
        <v>26</v>
      </c>
      <c r="F573" s="27" t="s">
        <v>72</v>
      </c>
      <c r="G573" s="27" t="s">
        <v>192</v>
      </c>
      <c r="H573" s="27" t="s">
        <v>16</v>
      </c>
      <c r="I573" s="27" t="s">
        <v>195</v>
      </c>
      <c r="J573" s="27" t="s">
        <v>166</v>
      </c>
      <c r="K573" s="27"/>
      <c r="L573" s="28">
        <f>L574</f>
        <v>0</v>
      </c>
      <c r="M573" s="28">
        <f t="shared" ref="M573:N574" si="226">M574</f>
        <v>0</v>
      </c>
      <c r="N573" s="28">
        <f t="shared" si="226"/>
        <v>0</v>
      </c>
    </row>
    <row r="574" spans="2:14" s="8" customFormat="1" ht="56.25" hidden="1">
      <c r="B574" s="27" t="s">
        <v>26</v>
      </c>
      <c r="C574" s="27" t="s">
        <v>72</v>
      </c>
      <c r="D574" s="24" t="s">
        <v>125</v>
      </c>
      <c r="E574" s="27" t="s">
        <v>26</v>
      </c>
      <c r="F574" s="27" t="s">
        <v>72</v>
      </c>
      <c r="G574" s="27" t="s">
        <v>192</v>
      </c>
      <c r="H574" s="27" t="s">
        <v>16</v>
      </c>
      <c r="I574" s="27" t="s">
        <v>195</v>
      </c>
      <c r="J574" s="27" t="s">
        <v>166</v>
      </c>
      <c r="K574" s="27" t="s">
        <v>34</v>
      </c>
      <c r="L574" s="28">
        <f>L575</f>
        <v>0</v>
      </c>
      <c r="M574" s="28">
        <f t="shared" si="226"/>
        <v>0</v>
      </c>
      <c r="N574" s="28">
        <f t="shared" si="226"/>
        <v>0</v>
      </c>
    </row>
    <row r="575" spans="2:14" s="8" customFormat="1" ht="56.25" hidden="1">
      <c r="B575" s="27" t="s">
        <v>26</v>
      </c>
      <c r="C575" s="27" t="s">
        <v>72</v>
      </c>
      <c r="D575" s="24" t="s">
        <v>23</v>
      </c>
      <c r="E575" s="27" t="s">
        <v>26</v>
      </c>
      <c r="F575" s="27" t="s">
        <v>72</v>
      </c>
      <c r="G575" s="27" t="s">
        <v>192</v>
      </c>
      <c r="H575" s="27" t="s">
        <v>16</v>
      </c>
      <c r="I575" s="27" t="s">
        <v>195</v>
      </c>
      <c r="J575" s="27" t="s">
        <v>166</v>
      </c>
      <c r="K575" s="27" t="s">
        <v>24</v>
      </c>
      <c r="L575" s="28"/>
      <c r="M575" s="28"/>
      <c r="N575" s="28"/>
    </row>
    <row r="576" spans="2:14" s="8" customFormat="1" ht="56.25" hidden="1">
      <c r="B576" s="27" t="s">
        <v>26</v>
      </c>
      <c r="C576" s="27" t="s">
        <v>72</v>
      </c>
      <c r="D576" s="24" t="s">
        <v>239</v>
      </c>
      <c r="E576" s="27" t="s">
        <v>26</v>
      </c>
      <c r="F576" s="27" t="s">
        <v>72</v>
      </c>
      <c r="G576" s="67" t="s">
        <v>192</v>
      </c>
      <c r="H576" s="67" t="s">
        <v>16</v>
      </c>
      <c r="I576" s="67" t="s">
        <v>238</v>
      </c>
      <c r="J576" s="67" t="s">
        <v>18</v>
      </c>
      <c r="K576" s="27"/>
      <c r="L576" s="28">
        <f>L577+L580</f>
        <v>90</v>
      </c>
      <c r="M576" s="28">
        <f t="shared" ref="M576:N576" si="227">M577+M580</f>
        <v>90</v>
      </c>
      <c r="N576" s="28">
        <f t="shared" si="227"/>
        <v>60</v>
      </c>
    </row>
    <row r="577" spans="2:14" s="8" customFormat="1" ht="56.25" hidden="1">
      <c r="B577" s="27" t="s">
        <v>26</v>
      </c>
      <c r="C577" s="27" t="s">
        <v>72</v>
      </c>
      <c r="D577" s="24" t="s">
        <v>303</v>
      </c>
      <c r="E577" s="27" t="s">
        <v>26</v>
      </c>
      <c r="F577" s="27" t="s">
        <v>72</v>
      </c>
      <c r="G577" s="67" t="s">
        <v>192</v>
      </c>
      <c r="H577" s="67" t="s">
        <v>16</v>
      </c>
      <c r="I577" s="67" t="s">
        <v>238</v>
      </c>
      <c r="J577" s="67" t="s">
        <v>472</v>
      </c>
      <c r="K577" s="27"/>
      <c r="L577" s="28">
        <f>L578</f>
        <v>90</v>
      </c>
      <c r="M577" s="28">
        <f t="shared" ref="M577:N578" si="228">M578</f>
        <v>90</v>
      </c>
      <c r="N577" s="28">
        <f t="shared" si="228"/>
        <v>60</v>
      </c>
    </row>
    <row r="578" spans="2:14" s="8" customFormat="1" ht="56.25" hidden="1">
      <c r="B578" s="27" t="s">
        <v>26</v>
      </c>
      <c r="C578" s="27" t="s">
        <v>72</v>
      </c>
      <c r="D578" s="24" t="s">
        <v>125</v>
      </c>
      <c r="E578" s="27" t="s">
        <v>26</v>
      </c>
      <c r="F578" s="27" t="s">
        <v>72</v>
      </c>
      <c r="G578" s="67" t="s">
        <v>192</v>
      </c>
      <c r="H578" s="67" t="s">
        <v>16</v>
      </c>
      <c r="I578" s="67" t="s">
        <v>238</v>
      </c>
      <c r="J578" s="67" t="s">
        <v>472</v>
      </c>
      <c r="K578" s="27" t="s">
        <v>34</v>
      </c>
      <c r="L578" s="28">
        <f>L579</f>
        <v>90</v>
      </c>
      <c r="M578" s="28">
        <f t="shared" si="228"/>
        <v>90</v>
      </c>
      <c r="N578" s="28">
        <f t="shared" si="228"/>
        <v>60</v>
      </c>
    </row>
    <row r="579" spans="2:14" s="8" customFormat="1" ht="56.25" hidden="1">
      <c r="B579" s="27" t="s">
        <v>26</v>
      </c>
      <c r="C579" s="27" t="s">
        <v>72</v>
      </c>
      <c r="D579" s="24" t="s">
        <v>23</v>
      </c>
      <c r="E579" s="27" t="s">
        <v>26</v>
      </c>
      <c r="F579" s="27" t="s">
        <v>72</v>
      </c>
      <c r="G579" s="67" t="s">
        <v>192</v>
      </c>
      <c r="H579" s="67" t="s">
        <v>16</v>
      </c>
      <c r="I579" s="67" t="s">
        <v>238</v>
      </c>
      <c r="J579" s="67" t="s">
        <v>472</v>
      </c>
      <c r="K579" s="27" t="s">
        <v>24</v>
      </c>
      <c r="L579" s="28">
        <f>90</f>
        <v>90</v>
      </c>
      <c r="M579" s="28">
        <f>90</f>
        <v>90</v>
      </c>
      <c r="N579" s="28">
        <f>60</f>
        <v>60</v>
      </c>
    </row>
    <row r="580" spans="2:14" s="8" customFormat="1" hidden="1">
      <c r="B580" s="27" t="s">
        <v>26</v>
      </c>
      <c r="C580" s="27" t="s">
        <v>72</v>
      </c>
      <c r="D580" s="24" t="s">
        <v>165</v>
      </c>
      <c r="E580" s="27" t="s">
        <v>26</v>
      </c>
      <c r="F580" s="27" t="s">
        <v>72</v>
      </c>
      <c r="G580" s="27" t="s">
        <v>192</v>
      </c>
      <c r="H580" s="27" t="s">
        <v>16</v>
      </c>
      <c r="I580" s="27" t="s">
        <v>238</v>
      </c>
      <c r="J580" s="27" t="s">
        <v>166</v>
      </c>
      <c r="K580" s="27"/>
      <c r="L580" s="28">
        <f>L581</f>
        <v>0</v>
      </c>
      <c r="M580" s="28">
        <f t="shared" ref="M580:N581" si="229">M581</f>
        <v>0</v>
      </c>
      <c r="N580" s="28">
        <f t="shared" si="229"/>
        <v>0</v>
      </c>
    </row>
    <row r="581" spans="2:14" s="8" customFormat="1" ht="56.25" hidden="1">
      <c r="B581" s="27" t="s">
        <v>26</v>
      </c>
      <c r="C581" s="27" t="s">
        <v>72</v>
      </c>
      <c r="D581" s="24" t="s">
        <v>125</v>
      </c>
      <c r="E581" s="27" t="s">
        <v>26</v>
      </c>
      <c r="F581" s="27" t="s">
        <v>72</v>
      </c>
      <c r="G581" s="27" t="s">
        <v>192</v>
      </c>
      <c r="H581" s="27" t="s">
        <v>16</v>
      </c>
      <c r="I581" s="27" t="s">
        <v>238</v>
      </c>
      <c r="J581" s="27" t="s">
        <v>166</v>
      </c>
      <c r="K581" s="27" t="s">
        <v>34</v>
      </c>
      <c r="L581" s="28">
        <f>L582</f>
        <v>0</v>
      </c>
      <c r="M581" s="28">
        <f t="shared" si="229"/>
        <v>0</v>
      </c>
      <c r="N581" s="28">
        <f t="shared" si="229"/>
        <v>0</v>
      </c>
    </row>
    <row r="582" spans="2:14" s="8" customFormat="1" ht="56.25" hidden="1">
      <c r="B582" s="27" t="s">
        <v>26</v>
      </c>
      <c r="C582" s="27" t="s">
        <v>72</v>
      </c>
      <c r="D582" s="24" t="s">
        <v>23</v>
      </c>
      <c r="E582" s="27" t="s">
        <v>26</v>
      </c>
      <c r="F582" s="27" t="s">
        <v>72</v>
      </c>
      <c r="G582" s="27" t="s">
        <v>192</v>
      </c>
      <c r="H582" s="27" t="s">
        <v>16</v>
      </c>
      <c r="I582" s="27" t="s">
        <v>238</v>
      </c>
      <c r="J582" s="27" t="s">
        <v>166</v>
      </c>
      <c r="K582" s="27" t="s">
        <v>24</v>
      </c>
      <c r="L582" s="28"/>
      <c r="M582" s="28"/>
      <c r="N582" s="28"/>
    </row>
    <row r="583" spans="2:14" s="8" customFormat="1" ht="56.25" hidden="1">
      <c r="B583" s="27" t="s">
        <v>26</v>
      </c>
      <c r="C583" s="27" t="s">
        <v>72</v>
      </c>
      <c r="D583" s="24" t="s">
        <v>246</v>
      </c>
      <c r="E583" s="27" t="s">
        <v>26</v>
      </c>
      <c r="F583" s="27" t="s">
        <v>72</v>
      </c>
      <c r="G583" s="67" t="s">
        <v>192</v>
      </c>
      <c r="H583" s="67" t="s">
        <v>16</v>
      </c>
      <c r="I583" s="27" t="s">
        <v>247</v>
      </c>
      <c r="J583" s="67" t="s">
        <v>18</v>
      </c>
      <c r="K583" s="27"/>
      <c r="L583" s="28">
        <f>L584+L587</f>
        <v>0</v>
      </c>
      <c r="M583" s="28">
        <f t="shared" ref="M583:N583" si="230">M584+M587</f>
        <v>0</v>
      </c>
      <c r="N583" s="28">
        <f t="shared" si="230"/>
        <v>0</v>
      </c>
    </row>
    <row r="584" spans="2:14" s="8" customFormat="1" ht="37.5" hidden="1">
      <c r="B584" s="27" t="s">
        <v>26</v>
      </c>
      <c r="C584" s="27" t="s">
        <v>72</v>
      </c>
      <c r="D584" s="24" t="s">
        <v>304</v>
      </c>
      <c r="E584" s="27" t="s">
        <v>26</v>
      </c>
      <c r="F584" s="27" t="s">
        <v>72</v>
      </c>
      <c r="G584" s="67" t="s">
        <v>192</v>
      </c>
      <c r="H584" s="67" t="s">
        <v>16</v>
      </c>
      <c r="I584" s="67" t="s">
        <v>247</v>
      </c>
      <c r="J584" s="67" t="s">
        <v>305</v>
      </c>
      <c r="K584" s="27"/>
      <c r="L584" s="28">
        <f>L585</f>
        <v>0</v>
      </c>
      <c r="M584" s="28">
        <f t="shared" ref="M584:N585" si="231">M585</f>
        <v>0</v>
      </c>
      <c r="N584" s="28">
        <f t="shared" si="231"/>
        <v>0</v>
      </c>
    </row>
    <row r="585" spans="2:14" s="8" customFormat="1" ht="56.25" hidden="1">
      <c r="B585" s="27" t="s">
        <v>26</v>
      </c>
      <c r="C585" s="27" t="s">
        <v>72</v>
      </c>
      <c r="D585" s="24" t="s">
        <v>125</v>
      </c>
      <c r="E585" s="27" t="s">
        <v>26</v>
      </c>
      <c r="F585" s="27" t="s">
        <v>72</v>
      </c>
      <c r="G585" s="67" t="s">
        <v>192</v>
      </c>
      <c r="H585" s="67" t="s">
        <v>16</v>
      </c>
      <c r="I585" s="67" t="s">
        <v>247</v>
      </c>
      <c r="J585" s="67" t="s">
        <v>305</v>
      </c>
      <c r="K585" s="27" t="s">
        <v>34</v>
      </c>
      <c r="L585" s="28">
        <f>L586</f>
        <v>0</v>
      </c>
      <c r="M585" s="28">
        <f t="shared" si="231"/>
        <v>0</v>
      </c>
      <c r="N585" s="28">
        <f t="shared" si="231"/>
        <v>0</v>
      </c>
    </row>
    <row r="586" spans="2:14" s="8" customFormat="1" ht="56.25" hidden="1">
      <c r="B586" s="27" t="s">
        <v>26</v>
      </c>
      <c r="C586" s="27" t="s">
        <v>72</v>
      </c>
      <c r="D586" s="24" t="s">
        <v>23</v>
      </c>
      <c r="E586" s="27" t="s">
        <v>26</v>
      </c>
      <c r="F586" s="27" t="s">
        <v>72</v>
      </c>
      <c r="G586" s="67" t="s">
        <v>192</v>
      </c>
      <c r="H586" s="67" t="s">
        <v>16</v>
      </c>
      <c r="I586" s="67" t="s">
        <v>247</v>
      </c>
      <c r="J586" s="67" t="s">
        <v>305</v>
      </c>
      <c r="K586" s="27" t="s">
        <v>24</v>
      </c>
      <c r="L586" s="28"/>
      <c r="M586" s="28"/>
      <c r="N586" s="28"/>
    </row>
    <row r="587" spans="2:14" s="8" customFormat="1" hidden="1">
      <c r="B587" s="27" t="s">
        <v>26</v>
      </c>
      <c r="C587" s="27" t="s">
        <v>72</v>
      </c>
      <c r="D587" s="24" t="s">
        <v>165</v>
      </c>
      <c r="E587" s="27" t="s">
        <v>26</v>
      </c>
      <c r="F587" s="27" t="s">
        <v>72</v>
      </c>
      <c r="G587" s="27" t="s">
        <v>192</v>
      </c>
      <c r="H587" s="27" t="s">
        <v>16</v>
      </c>
      <c r="I587" s="27" t="s">
        <v>247</v>
      </c>
      <c r="J587" s="27" t="s">
        <v>166</v>
      </c>
      <c r="K587" s="27"/>
      <c r="L587" s="28">
        <f>L588</f>
        <v>0</v>
      </c>
      <c r="M587" s="28">
        <f t="shared" ref="M587:N588" si="232">M588</f>
        <v>0</v>
      </c>
      <c r="N587" s="28">
        <f t="shared" si="232"/>
        <v>0</v>
      </c>
    </row>
    <row r="588" spans="2:14" s="8" customFormat="1" ht="56.25" hidden="1">
      <c r="B588" s="27" t="s">
        <v>26</v>
      </c>
      <c r="C588" s="27" t="s">
        <v>72</v>
      </c>
      <c r="D588" s="24" t="s">
        <v>125</v>
      </c>
      <c r="E588" s="27" t="s">
        <v>26</v>
      </c>
      <c r="F588" s="27" t="s">
        <v>72</v>
      </c>
      <c r="G588" s="27" t="s">
        <v>192</v>
      </c>
      <c r="H588" s="27" t="s">
        <v>16</v>
      </c>
      <c r="I588" s="27" t="s">
        <v>247</v>
      </c>
      <c r="J588" s="27" t="s">
        <v>166</v>
      </c>
      <c r="K588" s="27" t="s">
        <v>34</v>
      </c>
      <c r="L588" s="28">
        <f>L589</f>
        <v>0</v>
      </c>
      <c r="M588" s="28">
        <f t="shared" si="232"/>
        <v>0</v>
      </c>
      <c r="N588" s="28">
        <f t="shared" si="232"/>
        <v>0</v>
      </c>
    </row>
    <row r="589" spans="2:14" s="8" customFormat="1" ht="56.25" hidden="1">
      <c r="B589" s="27" t="s">
        <v>26</v>
      </c>
      <c r="C589" s="27" t="s">
        <v>72</v>
      </c>
      <c r="D589" s="24" t="s">
        <v>23</v>
      </c>
      <c r="E589" s="27" t="s">
        <v>26</v>
      </c>
      <c r="F589" s="27" t="s">
        <v>72</v>
      </c>
      <c r="G589" s="27" t="s">
        <v>192</v>
      </c>
      <c r="H589" s="27" t="s">
        <v>16</v>
      </c>
      <c r="I589" s="27" t="s">
        <v>247</v>
      </c>
      <c r="J589" s="27" t="s">
        <v>166</v>
      </c>
      <c r="K589" s="27" t="s">
        <v>24</v>
      </c>
      <c r="L589" s="28"/>
      <c r="M589" s="28"/>
      <c r="N589" s="28"/>
    </row>
    <row r="590" spans="2:14" s="8" customFormat="1" ht="37.5" hidden="1">
      <c r="B590" s="27" t="s">
        <v>26</v>
      </c>
      <c r="C590" s="27" t="s">
        <v>72</v>
      </c>
      <c r="D590" s="24" t="s">
        <v>306</v>
      </c>
      <c r="E590" s="27" t="s">
        <v>26</v>
      </c>
      <c r="F590" s="27" t="s">
        <v>72</v>
      </c>
      <c r="G590" s="67" t="s">
        <v>192</v>
      </c>
      <c r="H590" s="67" t="s">
        <v>16</v>
      </c>
      <c r="I590" s="27" t="s">
        <v>210</v>
      </c>
      <c r="J590" s="67" t="s">
        <v>18</v>
      </c>
      <c r="K590" s="27"/>
      <c r="L590" s="28">
        <f>L591+L594</f>
        <v>0</v>
      </c>
      <c r="M590" s="28">
        <f t="shared" ref="M590:N590" si="233">M591+M594</f>
        <v>0</v>
      </c>
      <c r="N590" s="28">
        <f t="shared" si="233"/>
        <v>0</v>
      </c>
    </row>
    <row r="591" spans="2:14" s="8" customFormat="1" ht="37.5" hidden="1">
      <c r="B591" s="27" t="s">
        <v>26</v>
      </c>
      <c r="C591" s="27" t="s">
        <v>72</v>
      </c>
      <c r="D591" s="24" t="s">
        <v>307</v>
      </c>
      <c r="E591" s="27" t="s">
        <v>26</v>
      </c>
      <c r="F591" s="27" t="s">
        <v>72</v>
      </c>
      <c r="G591" s="67" t="s">
        <v>192</v>
      </c>
      <c r="H591" s="67" t="s">
        <v>16</v>
      </c>
      <c r="I591" s="67" t="s">
        <v>210</v>
      </c>
      <c r="J591" s="67" t="s">
        <v>308</v>
      </c>
      <c r="K591" s="27"/>
      <c r="L591" s="28">
        <f>L592</f>
        <v>0</v>
      </c>
      <c r="M591" s="28">
        <f t="shared" ref="M591:N592" si="234">M592</f>
        <v>0</v>
      </c>
      <c r="N591" s="28">
        <f t="shared" si="234"/>
        <v>0</v>
      </c>
    </row>
    <row r="592" spans="2:14" s="8" customFormat="1" ht="56.25" hidden="1">
      <c r="B592" s="27" t="s">
        <v>26</v>
      </c>
      <c r="C592" s="27" t="s">
        <v>72</v>
      </c>
      <c r="D592" s="24" t="s">
        <v>125</v>
      </c>
      <c r="E592" s="27" t="s">
        <v>26</v>
      </c>
      <c r="F592" s="27" t="s">
        <v>72</v>
      </c>
      <c r="G592" s="67" t="s">
        <v>192</v>
      </c>
      <c r="H592" s="67" t="s">
        <v>16</v>
      </c>
      <c r="I592" s="67" t="s">
        <v>210</v>
      </c>
      <c r="J592" s="67" t="s">
        <v>308</v>
      </c>
      <c r="K592" s="27" t="s">
        <v>34</v>
      </c>
      <c r="L592" s="28">
        <f>L593</f>
        <v>0</v>
      </c>
      <c r="M592" s="28">
        <f t="shared" si="234"/>
        <v>0</v>
      </c>
      <c r="N592" s="28">
        <f t="shared" si="234"/>
        <v>0</v>
      </c>
    </row>
    <row r="593" spans="2:14" s="8" customFormat="1" ht="56.25" hidden="1">
      <c r="B593" s="27" t="s">
        <v>26</v>
      </c>
      <c r="C593" s="27" t="s">
        <v>72</v>
      </c>
      <c r="D593" s="24" t="s">
        <v>23</v>
      </c>
      <c r="E593" s="27" t="s">
        <v>26</v>
      </c>
      <c r="F593" s="27" t="s">
        <v>72</v>
      </c>
      <c r="G593" s="67" t="s">
        <v>192</v>
      </c>
      <c r="H593" s="67" t="s">
        <v>16</v>
      </c>
      <c r="I593" s="67" t="s">
        <v>210</v>
      </c>
      <c r="J593" s="67" t="s">
        <v>308</v>
      </c>
      <c r="K593" s="27" t="s">
        <v>24</v>
      </c>
      <c r="L593" s="28"/>
      <c r="M593" s="28"/>
      <c r="N593" s="28"/>
    </row>
    <row r="594" spans="2:14" s="8" customFormat="1" hidden="1">
      <c r="B594" s="27" t="s">
        <v>26</v>
      </c>
      <c r="C594" s="27" t="s">
        <v>72</v>
      </c>
      <c r="D594" s="24" t="s">
        <v>165</v>
      </c>
      <c r="E594" s="27" t="s">
        <v>26</v>
      </c>
      <c r="F594" s="27" t="s">
        <v>72</v>
      </c>
      <c r="G594" s="27" t="s">
        <v>192</v>
      </c>
      <c r="H594" s="27" t="s">
        <v>16</v>
      </c>
      <c r="I594" s="27" t="s">
        <v>210</v>
      </c>
      <c r="J594" s="27" t="s">
        <v>166</v>
      </c>
      <c r="K594" s="27"/>
      <c r="L594" s="28">
        <f>L595</f>
        <v>0</v>
      </c>
      <c r="M594" s="28">
        <f t="shared" ref="M594:N595" si="235">M595</f>
        <v>0</v>
      </c>
      <c r="N594" s="28">
        <f t="shared" si="235"/>
        <v>0</v>
      </c>
    </row>
    <row r="595" spans="2:14" s="8" customFormat="1" ht="56.25" hidden="1">
      <c r="B595" s="27" t="s">
        <v>26</v>
      </c>
      <c r="C595" s="27" t="s">
        <v>72</v>
      </c>
      <c r="D595" s="24" t="s">
        <v>125</v>
      </c>
      <c r="E595" s="27" t="s">
        <v>26</v>
      </c>
      <c r="F595" s="27" t="s">
        <v>72</v>
      </c>
      <c r="G595" s="27" t="s">
        <v>192</v>
      </c>
      <c r="H595" s="27" t="s">
        <v>16</v>
      </c>
      <c r="I595" s="27" t="s">
        <v>210</v>
      </c>
      <c r="J595" s="27" t="s">
        <v>166</v>
      </c>
      <c r="K595" s="27" t="s">
        <v>34</v>
      </c>
      <c r="L595" s="28">
        <f>L596</f>
        <v>0</v>
      </c>
      <c r="M595" s="28">
        <f t="shared" si="235"/>
        <v>0</v>
      </c>
      <c r="N595" s="28">
        <f t="shared" si="235"/>
        <v>0</v>
      </c>
    </row>
    <row r="596" spans="2:14" s="8" customFormat="1" ht="56.25" hidden="1">
      <c r="B596" s="27" t="s">
        <v>26</v>
      </c>
      <c r="C596" s="27" t="s">
        <v>72</v>
      </c>
      <c r="D596" s="24" t="s">
        <v>23</v>
      </c>
      <c r="E596" s="27" t="s">
        <v>26</v>
      </c>
      <c r="F596" s="27" t="s">
        <v>72</v>
      </c>
      <c r="G596" s="27" t="s">
        <v>192</v>
      </c>
      <c r="H596" s="27" t="s">
        <v>16</v>
      </c>
      <c r="I596" s="27" t="s">
        <v>210</v>
      </c>
      <c r="J596" s="27" t="s">
        <v>166</v>
      </c>
      <c r="K596" s="27" t="s">
        <v>24</v>
      </c>
      <c r="L596" s="28"/>
      <c r="M596" s="28"/>
      <c r="N596" s="28"/>
    </row>
    <row r="597" spans="2:14" s="8" customFormat="1" ht="93.75" hidden="1">
      <c r="B597" s="27" t="s">
        <v>26</v>
      </c>
      <c r="C597" s="27" t="s">
        <v>72</v>
      </c>
      <c r="D597" s="24" t="s">
        <v>309</v>
      </c>
      <c r="E597" s="27" t="s">
        <v>26</v>
      </c>
      <c r="F597" s="27" t="s">
        <v>72</v>
      </c>
      <c r="G597" s="67" t="s">
        <v>192</v>
      </c>
      <c r="H597" s="67" t="s">
        <v>16</v>
      </c>
      <c r="I597" s="27" t="s">
        <v>310</v>
      </c>
      <c r="J597" s="67" t="s">
        <v>18</v>
      </c>
      <c r="K597" s="27"/>
      <c r="L597" s="28">
        <f>L598+L601</f>
        <v>0</v>
      </c>
      <c r="M597" s="28">
        <f t="shared" ref="M597:N597" si="236">M598+M601</f>
        <v>0</v>
      </c>
      <c r="N597" s="28">
        <f t="shared" si="236"/>
        <v>0</v>
      </c>
    </row>
    <row r="598" spans="2:14" s="8" customFormat="1" ht="75" hidden="1">
      <c r="B598" s="27" t="s">
        <v>26</v>
      </c>
      <c r="C598" s="27" t="s">
        <v>72</v>
      </c>
      <c r="D598" s="24" t="s">
        <v>311</v>
      </c>
      <c r="E598" s="27" t="s">
        <v>26</v>
      </c>
      <c r="F598" s="27" t="s">
        <v>72</v>
      </c>
      <c r="G598" s="67" t="s">
        <v>192</v>
      </c>
      <c r="H598" s="67" t="s">
        <v>16</v>
      </c>
      <c r="I598" s="67" t="s">
        <v>310</v>
      </c>
      <c r="J598" s="67" t="s">
        <v>312</v>
      </c>
      <c r="K598" s="27"/>
      <c r="L598" s="28">
        <f>L599</f>
        <v>0</v>
      </c>
      <c r="M598" s="28">
        <f t="shared" ref="M598:N599" si="237">M599</f>
        <v>0</v>
      </c>
      <c r="N598" s="28">
        <f t="shared" si="237"/>
        <v>0</v>
      </c>
    </row>
    <row r="599" spans="2:14" s="8" customFormat="1" ht="56.25" hidden="1">
      <c r="B599" s="27" t="s">
        <v>26</v>
      </c>
      <c r="C599" s="27" t="s">
        <v>72</v>
      </c>
      <c r="D599" s="24" t="s">
        <v>125</v>
      </c>
      <c r="E599" s="27" t="s">
        <v>26</v>
      </c>
      <c r="F599" s="27" t="s">
        <v>72</v>
      </c>
      <c r="G599" s="67" t="s">
        <v>192</v>
      </c>
      <c r="H599" s="67" t="s">
        <v>16</v>
      </c>
      <c r="I599" s="67" t="s">
        <v>310</v>
      </c>
      <c r="J599" s="67" t="s">
        <v>312</v>
      </c>
      <c r="K599" s="27" t="s">
        <v>34</v>
      </c>
      <c r="L599" s="28">
        <f>L600</f>
        <v>0</v>
      </c>
      <c r="M599" s="28">
        <f t="shared" si="237"/>
        <v>0</v>
      </c>
      <c r="N599" s="28">
        <f t="shared" si="237"/>
        <v>0</v>
      </c>
    </row>
    <row r="600" spans="2:14" s="8" customFormat="1" ht="56.25" hidden="1">
      <c r="B600" s="27" t="s">
        <v>26</v>
      </c>
      <c r="C600" s="27" t="s">
        <v>72</v>
      </c>
      <c r="D600" s="24" t="s">
        <v>23</v>
      </c>
      <c r="E600" s="27" t="s">
        <v>26</v>
      </c>
      <c r="F600" s="27" t="s">
        <v>72</v>
      </c>
      <c r="G600" s="67" t="s">
        <v>192</v>
      </c>
      <c r="H600" s="67" t="s">
        <v>16</v>
      </c>
      <c r="I600" s="67" t="s">
        <v>310</v>
      </c>
      <c r="J600" s="67" t="s">
        <v>312</v>
      </c>
      <c r="K600" s="27" t="s">
        <v>24</v>
      </c>
      <c r="L600" s="28"/>
      <c r="M600" s="28"/>
      <c r="N600" s="28"/>
    </row>
    <row r="601" spans="2:14" s="8" customFormat="1" hidden="1">
      <c r="B601" s="27" t="s">
        <v>26</v>
      </c>
      <c r="C601" s="27" t="s">
        <v>72</v>
      </c>
      <c r="D601" s="24" t="s">
        <v>165</v>
      </c>
      <c r="E601" s="27" t="s">
        <v>26</v>
      </c>
      <c r="F601" s="27" t="s">
        <v>72</v>
      </c>
      <c r="G601" s="27" t="s">
        <v>192</v>
      </c>
      <c r="H601" s="27" t="s">
        <v>16</v>
      </c>
      <c r="I601" s="27" t="s">
        <v>310</v>
      </c>
      <c r="J601" s="27" t="s">
        <v>166</v>
      </c>
      <c r="K601" s="27"/>
      <c r="L601" s="28">
        <f>L602</f>
        <v>0</v>
      </c>
      <c r="M601" s="28">
        <f t="shared" ref="M601:N602" si="238">M602</f>
        <v>0</v>
      </c>
      <c r="N601" s="28">
        <f t="shared" si="238"/>
        <v>0</v>
      </c>
    </row>
    <row r="602" spans="2:14" s="8" customFormat="1" ht="56.25" hidden="1">
      <c r="B602" s="27" t="s">
        <v>26</v>
      </c>
      <c r="C602" s="27" t="s">
        <v>72</v>
      </c>
      <c r="D602" s="24" t="s">
        <v>125</v>
      </c>
      <c r="E602" s="27" t="s">
        <v>26</v>
      </c>
      <c r="F602" s="27" t="s">
        <v>72</v>
      </c>
      <c r="G602" s="27" t="s">
        <v>192</v>
      </c>
      <c r="H602" s="27" t="s">
        <v>16</v>
      </c>
      <c r="I602" s="27" t="s">
        <v>310</v>
      </c>
      <c r="J602" s="27" t="s">
        <v>166</v>
      </c>
      <c r="K602" s="27" t="s">
        <v>34</v>
      </c>
      <c r="L602" s="28">
        <f>L603</f>
        <v>0</v>
      </c>
      <c r="M602" s="28">
        <f t="shared" si="238"/>
        <v>0</v>
      </c>
      <c r="N602" s="28">
        <f t="shared" si="238"/>
        <v>0</v>
      </c>
    </row>
    <row r="603" spans="2:14" s="8" customFormat="1" ht="56.25" hidden="1">
      <c r="B603" s="27" t="s">
        <v>26</v>
      </c>
      <c r="C603" s="27" t="s">
        <v>72</v>
      </c>
      <c r="D603" s="24" t="s">
        <v>23</v>
      </c>
      <c r="E603" s="27" t="s">
        <v>26</v>
      </c>
      <c r="F603" s="27" t="s">
        <v>72</v>
      </c>
      <c r="G603" s="27" t="s">
        <v>192</v>
      </c>
      <c r="H603" s="27" t="s">
        <v>16</v>
      </c>
      <c r="I603" s="27" t="s">
        <v>310</v>
      </c>
      <c r="J603" s="27" t="s">
        <v>166</v>
      </c>
      <c r="K603" s="27" t="s">
        <v>24</v>
      </c>
      <c r="L603" s="28"/>
      <c r="M603" s="28"/>
      <c r="N603" s="28"/>
    </row>
    <row r="604" spans="2:14" s="8" customFormat="1" ht="37.5" hidden="1">
      <c r="B604" s="27" t="s">
        <v>26</v>
      </c>
      <c r="C604" s="27" t="s">
        <v>72</v>
      </c>
      <c r="D604" s="24" t="s">
        <v>313</v>
      </c>
      <c r="E604" s="27" t="s">
        <v>26</v>
      </c>
      <c r="F604" s="27" t="s">
        <v>72</v>
      </c>
      <c r="G604" s="67" t="s">
        <v>192</v>
      </c>
      <c r="H604" s="67" t="s">
        <v>16</v>
      </c>
      <c r="I604" s="27" t="s">
        <v>314</v>
      </c>
      <c r="J604" s="67" t="s">
        <v>18</v>
      </c>
      <c r="K604" s="27"/>
      <c r="L604" s="28">
        <f>L605+L608+L611+L614+L617+L620+L623</f>
        <v>0</v>
      </c>
      <c r="M604" s="28">
        <f t="shared" ref="M604:N604" si="239">M605+M608+M611+M614+M617+M620+M623</f>
        <v>0</v>
      </c>
      <c r="N604" s="28">
        <f t="shared" si="239"/>
        <v>0</v>
      </c>
    </row>
    <row r="605" spans="2:14" s="8" customFormat="1" hidden="1">
      <c r="B605" s="27" t="s">
        <v>26</v>
      </c>
      <c r="C605" s="27" t="s">
        <v>72</v>
      </c>
      <c r="D605" s="24" t="s">
        <v>315</v>
      </c>
      <c r="E605" s="27" t="s">
        <v>26</v>
      </c>
      <c r="F605" s="27" t="s">
        <v>72</v>
      </c>
      <c r="G605" s="67" t="s">
        <v>192</v>
      </c>
      <c r="H605" s="67" t="s">
        <v>16</v>
      </c>
      <c r="I605" s="67" t="s">
        <v>314</v>
      </c>
      <c r="J605" s="67" t="s">
        <v>316</v>
      </c>
      <c r="K605" s="27"/>
      <c r="L605" s="28">
        <f>L606</f>
        <v>0</v>
      </c>
      <c r="M605" s="28">
        <f t="shared" ref="M605:N606" si="240">M606</f>
        <v>0</v>
      </c>
      <c r="N605" s="28">
        <f t="shared" si="240"/>
        <v>0</v>
      </c>
    </row>
    <row r="606" spans="2:14" s="8" customFormat="1" ht="56.25" hidden="1">
      <c r="B606" s="27" t="s">
        <v>26</v>
      </c>
      <c r="C606" s="27" t="s">
        <v>72</v>
      </c>
      <c r="D606" s="24" t="s">
        <v>125</v>
      </c>
      <c r="E606" s="27" t="s">
        <v>26</v>
      </c>
      <c r="F606" s="27" t="s">
        <v>72</v>
      </c>
      <c r="G606" s="67" t="s">
        <v>192</v>
      </c>
      <c r="H606" s="67" t="s">
        <v>16</v>
      </c>
      <c r="I606" s="67" t="s">
        <v>314</v>
      </c>
      <c r="J606" s="67" t="s">
        <v>316</v>
      </c>
      <c r="K606" s="27" t="s">
        <v>34</v>
      </c>
      <c r="L606" s="28">
        <f>L607</f>
        <v>0</v>
      </c>
      <c r="M606" s="28">
        <f t="shared" si="240"/>
        <v>0</v>
      </c>
      <c r="N606" s="28">
        <f t="shared" si="240"/>
        <v>0</v>
      </c>
    </row>
    <row r="607" spans="2:14" s="8" customFormat="1" ht="56.25" hidden="1">
      <c r="B607" s="27" t="s">
        <v>26</v>
      </c>
      <c r="C607" s="27" t="s">
        <v>72</v>
      </c>
      <c r="D607" s="24" t="s">
        <v>23</v>
      </c>
      <c r="E607" s="27" t="s">
        <v>26</v>
      </c>
      <c r="F607" s="27" t="s">
        <v>72</v>
      </c>
      <c r="G607" s="67" t="s">
        <v>192</v>
      </c>
      <c r="H607" s="67" t="s">
        <v>16</v>
      </c>
      <c r="I607" s="67" t="s">
        <v>314</v>
      </c>
      <c r="J607" s="67" t="s">
        <v>316</v>
      </c>
      <c r="K607" s="27" t="s">
        <v>24</v>
      </c>
      <c r="L607" s="28"/>
      <c r="M607" s="28"/>
      <c r="N607" s="28"/>
    </row>
    <row r="608" spans="2:14" s="8" customFormat="1" ht="37.5" hidden="1">
      <c r="B608" s="27" t="s">
        <v>26</v>
      </c>
      <c r="C608" s="27" t="s">
        <v>72</v>
      </c>
      <c r="D608" s="24" t="s">
        <v>317</v>
      </c>
      <c r="E608" s="27" t="s">
        <v>26</v>
      </c>
      <c r="F608" s="27" t="s">
        <v>72</v>
      </c>
      <c r="G608" s="67" t="s">
        <v>192</v>
      </c>
      <c r="H608" s="67" t="s">
        <v>16</v>
      </c>
      <c r="I608" s="67" t="s">
        <v>314</v>
      </c>
      <c r="J608" s="67" t="s">
        <v>318</v>
      </c>
      <c r="K608" s="27"/>
      <c r="L608" s="28">
        <f>L609</f>
        <v>0</v>
      </c>
      <c r="M608" s="28">
        <f t="shared" ref="M608:N609" si="241">M609</f>
        <v>0</v>
      </c>
      <c r="N608" s="28">
        <f t="shared" si="241"/>
        <v>0</v>
      </c>
    </row>
    <row r="609" spans="2:14" s="8" customFormat="1" ht="56.25" hidden="1">
      <c r="B609" s="27" t="s">
        <v>26</v>
      </c>
      <c r="C609" s="27" t="s">
        <v>72</v>
      </c>
      <c r="D609" s="24" t="s">
        <v>125</v>
      </c>
      <c r="E609" s="27" t="s">
        <v>26</v>
      </c>
      <c r="F609" s="27" t="s">
        <v>72</v>
      </c>
      <c r="G609" s="67" t="s">
        <v>192</v>
      </c>
      <c r="H609" s="67" t="s">
        <v>16</v>
      </c>
      <c r="I609" s="67" t="s">
        <v>314</v>
      </c>
      <c r="J609" s="67" t="s">
        <v>318</v>
      </c>
      <c r="K609" s="27" t="s">
        <v>34</v>
      </c>
      <c r="L609" s="28">
        <f>L610</f>
        <v>0</v>
      </c>
      <c r="M609" s="28">
        <f t="shared" si="241"/>
        <v>0</v>
      </c>
      <c r="N609" s="28">
        <f t="shared" si="241"/>
        <v>0</v>
      </c>
    </row>
    <row r="610" spans="2:14" s="8" customFormat="1" ht="56.25" hidden="1">
      <c r="B610" s="27" t="s">
        <v>26</v>
      </c>
      <c r="C610" s="27" t="s">
        <v>72</v>
      </c>
      <c r="D610" s="24" t="s">
        <v>23</v>
      </c>
      <c r="E610" s="27" t="s">
        <v>26</v>
      </c>
      <c r="F610" s="27" t="s">
        <v>72</v>
      </c>
      <c r="G610" s="67" t="s">
        <v>192</v>
      </c>
      <c r="H610" s="67" t="s">
        <v>16</v>
      </c>
      <c r="I610" s="67" t="s">
        <v>314</v>
      </c>
      <c r="J610" s="67" t="s">
        <v>318</v>
      </c>
      <c r="K610" s="27" t="s">
        <v>24</v>
      </c>
      <c r="L610" s="28"/>
      <c r="M610" s="28"/>
      <c r="N610" s="28"/>
    </row>
    <row r="611" spans="2:14" s="8" customFormat="1" ht="37.5" hidden="1">
      <c r="B611" s="27" t="s">
        <v>26</v>
      </c>
      <c r="C611" s="27" t="s">
        <v>72</v>
      </c>
      <c r="D611" s="24" t="s">
        <v>319</v>
      </c>
      <c r="E611" s="27" t="s">
        <v>26</v>
      </c>
      <c r="F611" s="27" t="s">
        <v>72</v>
      </c>
      <c r="G611" s="67" t="s">
        <v>192</v>
      </c>
      <c r="H611" s="67" t="s">
        <v>16</v>
      </c>
      <c r="I611" s="67" t="s">
        <v>314</v>
      </c>
      <c r="J611" s="67" t="s">
        <v>320</v>
      </c>
      <c r="K611" s="27"/>
      <c r="L611" s="28">
        <f>L612</f>
        <v>0</v>
      </c>
      <c r="M611" s="28">
        <f t="shared" ref="M611:N612" si="242">M612</f>
        <v>0</v>
      </c>
      <c r="N611" s="28">
        <f t="shared" si="242"/>
        <v>0</v>
      </c>
    </row>
    <row r="612" spans="2:14" s="8" customFormat="1" ht="56.25" hidden="1">
      <c r="B612" s="27" t="s">
        <v>26</v>
      </c>
      <c r="C612" s="27" t="s">
        <v>72</v>
      </c>
      <c r="D612" s="24" t="s">
        <v>125</v>
      </c>
      <c r="E612" s="27" t="s">
        <v>26</v>
      </c>
      <c r="F612" s="27" t="s">
        <v>72</v>
      </c>
      <c r="G612" s="67" t="s">
        <v>192</v>
      </c>
      <c r="H612" s="67" t="s">
        <v>16</v>
      </c>
      <c r="I612" s="67" t="s">
        <v>314</v>
      </c>
      <c r="J612" s="67" t="s">
        <v>320</v>
      </c>
      <c r="K612" s="27" t="s">
        <v>34</v>
      </c>
      <c r="L612" s="28">
        <f>L613</f>
        <v>0</v>
      </c>
      <c r="M612" s="28">
        <f t="shared" si="242"/>
        <v>0</v>
      </c>
      <c r="N612" s="28">
        <f t="shared" si="242"/>
        <v>0</v>
      </c>
    </row>
    <row r="613" spans="2:14" s="8" customFormat="1" ht="56.25" hidden="1">
      <c r="B613" s="27" t="s">
        <v>26</v>
      </c>
      <c r="C613" s="27" t="s">
        <v>72</v>
      </c>
      <c r="D613" s="24" t="s">
        <v>23</v>
      </c>
      <c r="E613" s="27" t="s">
        <v>26</v>
      </c>
      <c r="F613" s="27" t="s">
        <v>72</v>
      </c>
      <c r="G613" s="67" t="s">
        <v>192</v>
      </c>
      <c r="H613" s="67" t="s">
        <v>16</v>
      </c>
      <c r="I613" s="67" t="s">
        <v>314</v>
      </c>
      <c r="J613" s="67" t="s">
        <v>320</v>
      </c>
      <c r="K613" s="27" t="s">
        <v>24</v>
      </c>
      <c r="L613" s="28"/>
      <c r="M613" s="28"/>
      <c r="N613" s="28"/>
    </row>
    <row r="614" spans="2:14" s="8" customFormat="1" ht="56.25" hidden="1">
      <c r="B614" s="27" t="s">
        <v>26</v>
      </c>
      <c r="C614" s="27" t="s">
        <v>72</v>
      </c>
      <c r="D614" s="24" t="s">
        <v>321</v>
      </c>
      <c r="E614" s="27" t="s">
        <v>26</v>
      </c>
      <c r="F614" s="27" t="s">
        <v>72</v>
      </c>
      <c r="G614" s="67" t="s">
        <v>192</v>
      </c>
      <c r="H614" s="67" t="s">
        <v>16</v>
      </c>
      <c r="I614" s="67" t="s">
        <v>314</v>
      </c>
      <c r="J614" s="67" t="s">
        <v>322</v>
      </c>
      <c r="K614" s="27"/>
      <c r="L614" s="28">
        <f>L615</f>
        <v>0</v>
      </c>
      <c r="M614" s="28">
        <f t="shared" ref="M614:N615" si="243">M615</f>
        <v>0</v>
      </c>
      <c r="N614" s="28">
        <f t="shared" si="243"/>
        <v>0</v>
      </c>
    </row>
    <row r="615" spans="2:14" s="8" customFormat="1" ht="56.25" hidden="1">
      <c r="B615" s="27" t="s">
        <v>26</v>
      </c>
      <c r="C615" s="27" t="s">
        <v>72</v>
      </c>
      <c r="D615" s="24" t="s">
        <v>125</v>
      </c>
      <c r="E615" s="27" t="s">
        <v>26</v>
      </c>
      <c r="F615" s="27" t="s">
        <v>72</v>
      </c>
      <c r="G615" s="67" t="s">
        <v>192</v>
      </c>
      <c r="H615" s="67" t="s">
        <v>16</v>
      </c>
      <c r="I615" s="67" t="s">
        <v>314</v>
      </c>
      <c r="J615" s="67" t="s">
        <v>322</v>
      </c>
      <c r="K615" s="27" t="s">
        <v>34</v>
      </c>
      <c r="L615" s="28">
        <f>L616</f>
        <v>0</v>
      </c>
      <c r="M615" s="28">
        <f t="shared" si="243"/>
        <v>0</v>
      </c>
      <c r="N615" s="28">
        <f t="shared" si="243"/>
        <v>0</v>
      </c>
    </row>
    <row r="616" spans="2:14" s="8" customFormat="1" ht="56.25" hidden="1">
      <c r="B616" s="27" t="s">
        <v>26</v>
      </c>
      <c r="C616" s="27" t="s">
        <v>72</v>
      </c>
      <c r="D616" s="24" t="s">
        <v>23</v>
      </c>
      <c r="E616" s="27" t="s">
        <v>26</v>
      </c>
      <c r="F616" s="27" t="s">
        <v>72</v>
      </c>
      <c r="G616" s="67" t="s">
        <v>192</v>
      </c>
      <c r="H616" s="67" t="s">
        <v>16</v>
      </c>
      <c r="I616" s="67" t="s">
        <v>314</v>
      </c>
      <c r="J616" s="67" t="s">
        <v>322</v>
      </c>
      <c r="K616" s="27" t="s">
        <v>24</v>
      </c>
      <c r="L616" s="28"/>
      <c r="M616" s="28"/>
      <c r="N616" s="28"/>
    </row>
    <row r="617" spans="2:14" s="8" customFormat="1" ht="37.5" hidden="1">
      <c r="B617" s="27" t="s">
        <v>26</v>
      </c>
      <c r="C617" s="27" t="s">
        <v>72</v>
      </c>
      <c r="D617" s="24" t="s">
        <v>323</v>
      </c>
      <c r="E617" s="27" t="s">
        <v>26</v>
      </c>
      <c r="F617" s="27" t="s">
        <v>72</v>
      </c>
      <c r="G617" s="67" t="s">
        <v>192</v>
      </c>
      <c r="H617" s="67" t="s">
        <v>16</v>
      </c>
      <c r="I617" s="67" t="s">
        <v>314</v>
      </c>
      <c r="J617" s="67" t="s">
        <v>324</v>
      </c>
      <c r="K617" s="27"/>
      <c r="L617" s="28">
        <f>L618</f>
        <v>0</v>
      </c>
      <c r="M617" s="28">
        <f t="shared" ref="M617:N618" si="244">M618</f>
        <v>0</v>
      </c>
      <c r="N617" s="28">
        <f t="shared" si="244"/>
        <v>0</v>
      </c>
    </row>
    <row r="618" spans="2:14" s="8" customFormat="1" ht="56.25" hidden="1">
      <c r="B618" s="27" t="s">
        <v>26</v>
      </c>
      <c r="C618" s="27" t="s">
        <v>72</v>
      </c>
      <c r="D618" s="24" t="s">
        <v>125</v>
      </c>
      <c r="E618" s="27" t="s">
        <v>26</v>
      </c>
      <c r="F618" s="27" t="s">
        <v>72</v>
      </c>
      <c r="G618" s="67" t="s">
        <v>192</v>
      </c>
      <c r="H618" s="67" t="s">
        <v>16</v>
      </c>
      <c r="I618" s="67" t="s">
        <v>314</v>
      </c>
      <c r="J618" s="67" t="s">
        <v>324</v>
      </c>
      <c r="K618" s="27" t="s">
        <v>34</v>
      </c>
      <c r="L618" s="28">
        <f>L619</f>
        <v>0</v>
      </c>
      <c r="M618" s="28">
        <f t="shared" si="244"/>
        <v>0</v>
      </c>
      <c r="N618" s="28">
        <f t="shared" si="244"/>
        <v>0</v>
      </c>
    </row>
    <row r="619" spans="2:14" s="8" customFormat="1" ht="56.25" hidden="1">
      <c r="B619" s="27" t="s">
        <v>26</v>
      </c>
      <c r="C619" s="27" t="s">
        <v>72</v>
      </c>
      <c r="D619" s="24" t="s">
        <v>23</v>
      </c>
      <c r="E619" s="27" t="s">
        <v>26</v>
      </c>
      <c r="F619" s="27" t="s">
        <v>72</v>
      </c>
      <c r="G619" s="67" t="s">
        <v>192</v>
      </c>
      <c r="H619" s="67" t="s">
        <v>16</v>
      </c>
      <c r="I619" s="67" t="s">
        <v>314</v>
      </c>
      <c r="J619" s="67" t="s">
        <v>324</v>
      </c>
      <c r="K619" s="27" t="s">
        <v>24</v>
      </c>
      <c r="L619" s="28"/>
      <c r="M619" s="28"/>
      <c r="N619" s="28"/>
    </row>
    <row r="620" spans="2:14" s="8" customFormat="1" ht="37.5" hidden="1">
      <c r="B620" s="27" t="s">
        <v>26</v>
      </c>
      <c r="C620" s="27" t="s">
        <v>72</v>
      </c>
      <c r="D620" s="24" t="s">
        <v>325</v>
      </c>
      <c r="E620" s="27" t="s">
        <v>26</v>
      </c>
      <c r="F620" s="27" t="s">
        <v>72</v>
      </c>
      <c r="G620" s="67" t="s">
        <v>192</v>
      </c>
      <c r="H620" s="67" t="s">
        <v>16</v>
      </c>
      <c r="I620" s="67" t="s">
        <v>314</v>
      </c>
      <c r="J620" s="67" t="s">
        <v>326</v>
      </c>
      <c r="K620" s="27"/>
      <c r="L620" s="28">
        <f>L621</f>
        <v>0</v>
      </c>
      <c r="M620" s="28">
        <f t="shared" ref="M620:N621" si="245">M621</f>
        <v>0</v>
      </c>
      <c r="N620" s="28">
        <f t="shared" si="245"/>
        <v>0</v>
      </c>
    </row>
    <row r="621" spans="2:14" s="8" customFormat="1" ht="56.25" hidden="1">
      <c r="B621" s="27" t="s">
        <v>26</v>
      </c>
      <c r="C621" s="27" t="s">
        <v>72</v>
      </c>
      <c r="D621" s="24" t="s">
        <v>125</v>
      </c>
      <c r="E621" s="27" t="s">
        <v>26</v>
      </c>
      <c r="F621" s="27" t="s">
        <v>72</v>
      </c>
      <c r="G621" s="67" t="s">
        <v>192</v>
      </c>
      <c r="H621" s="67" t="s">
        <v>16</v>
      </c>
      <c r="I621" s="67" t="s">
        <v>314</v>
      </c>
      <c r="J621" s="67" t="s">
        <v>326</v>
      </c>
      <c r="K621" s="27" t="s">
        <v>34</v>
      </c>
      <c r="L621" s="28">
        <f>L622</f>
        <v>0</v>
      </c>
      <c r="M621" s="28">
        <f t="shared" si="245"/>
        <v>0</v>
      </c>
      <c r="N621" s="28">
        <f t="shared" si="245"/>
        <v>0</v>
      </c>
    </row>
    <row r="622" spans="2:14" s="8" customFormat="1" ht="56.25" hidden="1">
      <c r="B622" s="27" t="s">
        <v>26</v>
      </c>
      <c r="C622" s="27" t="s">
        <v>72</v>
      </c>
      <c r="D622" s="24" t="s">
        <v>23</v>
      </c>
      <c r="E622" s="27" t="s">
        <v>26</v>
      </c>
      <c r="F622" s="27" t="s">
        <v>72</v>
      </c>
      <c r="G622" s="67" t="s">
        <v>192</v>
      </c>
      <c r="H622" s="67" t="s">
        <v>16</v>
      </c>
      <c r="I622" s="67" t="s">
        <v>314</v>
      </c>
      <c r="J622" s="67" t="s">
        <v>326</v>
      </c>
      <c r="K622" s="27" t="s">
        <v>24</v>
      </c>
      <c r="L622" s="28"/>
      <c r="M622" s="28"/>
      <c r="N622" s="28"/>
    </row>
    <row r="623" spans="2:14" s="8" customFormat="1" hidden="1">
      <c r="B623" s="27" t="s">
        <v>26</v>
      </c>
      <c r="C623" s="27" t="s">
        <v>72</v>
      </c>
      <c r="D623" s="24" t="s">
        <v>165</v>
      </c>
      <c r="E623" s="27" t="s">
        <v>26</v>
      </c>
      <c r="F623" s="27" t="s">
        <v>72</v>
      </c>
      <c r="G623" s="67" t="s">
        <v>192</v>
      </c>
      <c r="H623" s="67" t="s">
        <v>16</v>
      </c>
      <c r="I623" s="67" t="s">
        <v>314</v>
      </c>
      <c r="J623" s="67" t="s">
        <v>166</v>
      </c>
      <c r="K623" s="27"/>
      <c r="L623" s="28">
        <f>L624</f>
        <v>0</v>
      </c>
      <c r="M623" s="28">
        <f t="shared" ref="M623:N624" si="246">M624</f>
        <v>0</v>
      </c>
      <c r="N623" s="28">
        <f t="shared" si="246"/>
        <v>0</v>
      </c>
    </row>
    <row r="624" spans="2:14" s="8" customFormat="1" ht="56.25" hidden="1">
      <c r="B624" s="27" t="s">
        <v>26</v>
      </c>
      <c r="C624" s="27" t="s">
        <v>72</v>
      </c>
      <c r="D624" s="24" t="s">
        <v>125</v>
      </c>
      <c r="E624" s="27" t="s">
        <v>26</v>
      </c>
      <c r="F624" s="27" t="s">
        <v>72</v>
      </c>
      <c r="G624" s="67" t="s">
        <v>192</v>
      </c>
      <c r="H624" s="67" t="s">
        <v>16</v>
      </c>
      <c r="I624" s="67" t="s">
        <v>314</v>
      </c>
      <c r="J624" s="67" t="s">
        <v>166</v>
      </c>
      <c r="K624" s="27" t="s">
        <v>34</v>
      </c>
      <c r="L624" s="28">
        <f>L625</f>
        <v>0</v>
      </c>
      <c r="M624" s="28">
        <f t="shared" si="246"/>
        <v>0</v>
      </c>
      <c r="N624" s="28">
        <f t="shared" si="246"/>
        <v>0</v>
      </c>
    </row>
    <row r="625" spans="2:14" s="8" customFormat="1" ht="56.25" hidden="1">
      <c r="B625" s="27" t="s">
        <v>26</v>
      </c>
      <c r="C625" s="27" t="s">
        <v>72</v>
      </c>
      <c r="D625" s="24" t="s">
        <v>23</v>
      </c>
      <c r="E625" s="27" t="s">
        <v>26</v>
      </c>
      <c r="F625" s="27" t="s">
        <v>72</v>
      </c>
      <c r="G625" s="67" t="s">
        <v>192</v>
      </c>
      <c r="H625" s="67" t="s">
        <v>16</v>
      </c>
      <c r="I625" s="67" t="s">
        <v>314</v>
      </c>
      <c r="J625" s="67" t="s">
        <v>166</v>
      </c>
      <c r="K625" s="27" t="s">
        <v>24</v>
      </c>
      <c r="L625" s="28"/>
      <c r="M625" s="28"/>
      <c r="N625" s="28"/>
    </row>
    <row r="626" spans="2:14" s="8" customFormat="1" ht="37.5" hidden="1">
      <c r="B626" s="27" t="s">
        <v>26</v>
      </c>
      <c r="C626" s="27" t="s">
        <v>72</v>
      </c>
      <c r="D626" s="24" t="s">
        <v>327</v>
      </c>
      <c r="E626" s="27" t="s">
        <v>26</v>
      </c>
      <c r="F626" s="27" t="s">
        <v>72</v>
      </c>
      <c r="G626" s="67" t="s">
        <v>192</v>
      </c>
      <c r="H626" s="67" t="s">
        <v>16</v>
      </c>
      <c r="I626" s="27" t="s">
        <v>328</v>
      </c>
      <c r="J626" s="67" t="s">
        <v>18</v>
      </c>
      <c r="K626" s="27"/>
      <c r="L626" s="28">
        <f>L627+L630+L633+L636+L639</f>
        <v>0</v>
      </c>
      <c r="M626" s="28">
        <f t="shared" ref="M626:N626" si="247">M627+M630+M633+M636+M639</f>
        <v>0</v>
      </c>
      <c r="N626" s="28">
        <f t="shared" si="247"/>
        <v>0</v>
      </c>
    </row>
    <row r="627" spans="2:14" s="8" customFormat="1" hidden="1">
      <c r="B627" s="27" t="s">
        <v>26</v>
      </c>
      <c r="C627" s="27" t="s">
        <v>72</v>
      </c>
      <c r="D627" s="24" t="s">
        <v>329</v>
      </c>
      <c r="E627" s="27" t="s">
        <v>26</v>
      </c>
      <c r="F627" s="27" t="s">
        <v>72</v>
      </c>
      <c r="G627" s="67" t="s">
        <v>192</v>
      </c>
      <c r="H627" s="67" t="s">
        <v>16</v>
      </c>
      <c r="I627" s="67" t="s">
        <v>328</v>
      </c>
      <c r="J627" s="67" t="s">
        <v>330</v>
      </c>
      <c r="K627" s="27"/>
      <c r="L627" s="28">
        <f>L628</f>
        <v>0</v>
      </c>
      <c r="M627" s="28">
        <f t="shared" ref="M627:N628" si="248">M628</f>
        <v>0</v>
      </c>
      <c r="N627" s="28">
        <f t="shared" si="248"/>
        <v>0</v>
      </c>
    </row>
    <row r="628" spans="2:14" s="8" customFormat="1" ht="56.25" hidden="1">
      <c r="B628" s="27" t="s">
        <v>26</v>
      </c>
      <c r="C628" s="27" t="s">
        <v>72</v>
      </c>
      <c r="D628" s="24" t="s">
        <v>125</v>
      </c>
      <c r="E628" s="27" t="s">
        <v>26</v>
      </c>
      <c r="F628" s="27" t="s">
        <v>72</v>
      </c>
      <c r="G628" s="67" t="s">
        <v>192</v>
      </c>
      <c r="H628" s="67" t="s">
        <v>16</v>
      </c>
      <c r="I628" s="67" t="s">
        <v>328</v>
      </c>
      <c r="J628" s="67" t="s">
        <v>330</v>
      </c>
      <c r="K628" s="27" t="s">
        <v>34</v>
      </c>
      <c r="L628" s="28">
        <f>L629</f>
        <v>0</v>
      </c>
      <c r="M628" s="28">
        <f t="shared" si="248"/>
        <v>0</v>
      </c>
      <c r="N628" s="28">
        <f t="shared" si="248"/>
        <v>0</v>
      </c>
    </row>
    <row r="629" spans="2:14" s="8" customFormat="1" ht="56.25" hidden="1">
      <c r="B629" s="27" t="s">
        <v>26</v>
      </c>
      <c r="C629" s="27" t="s">
        <v>72</v>
      </c>
      <c r="D629" s="24" t="s">
        <v>23</v>
      </c>
      <c r="E629" s="27" t="s">
        <v>26</v>
      </c>
      <c r="F629" s="27" t="s">
        <v>72</v>
      </c>
      <c r="G629" s="67" t="s">
        <v>192</v>
      </c>
      <c r="H629" s="67" t="s">
        <v>16</v>
      </c>
      <c r="I629" s="67" t="s">
        <v>328</v>
      </c>
      <c r="J629" s="67" t="s">
        <v>330</v>
      </c>
      <c r="K629" s="27" t="s">
        <v>24</v>
      </c>
      <c r="L629" s="28"/>
      <c r="M629" s="28"/>
      <c r="N629" s="28"/>
    </row>
    <row r="630" spans="2:14" s="8" customFormat="1" ht="37.5" hidden="1">
      <c r="B630" s="27" t="s">
        <v>26</v>
      </c>
      <c r="C630" s="27" t="s">
        <v>72</v>
      </c>
      <c r="D630" s="24" t="s">
        <v>331</v>
      </c>
      <c r="E630" s="27" t="s">
        <v>26</v>
      </c>
      <c r="F630" s="27" t="s">
        <v>72</v>
      </c>
      <c r="G630" s="67" t="s">
        <v>192</v>
      </c>
      <c r="H630" s="67" t="s">
        <v>16</v>
      </c>
      <c r="I630" s="67" t="s">
        <v>328</v>
      </c>
      <c r="J630" s="67" t="s">
        <v>332</v>
      </c>
      <c r="K630" s="27"/>
      <c r="L630" s="28">
        <f>L631</f>
        <v>0</v>
      </c>
      <c r="M630" s="28">
        <f t="shared" ref="M630:N631" si="249">M631</f>
        <v>0</v>
      </c>
      <c r="N630" s="28">
        <f t="shared" si="249"/>
        <v>0</v>
      </c>
    </row>
    <row r="631" spans="2:14" s="8" customFormat="1" ht="56.25" hidden="1">
      <c r="B631" s="27" t="s">
        <v>26</v>
      </c>
      <c r="C631" s="27" t="s">
        <v>72</v>
      </c>
      <c r="D631" s="24" t="s">
        <v>125</v>
      </c>
      <c r="E631" s="27" t="s">
        <v>26</v>
      </c>
      <c r="F631" s="27" t="s">
        <v>72</v>
      </c>
      <c r="G631" s="67" t="s">
        <v>192</v>
      </c>
      <c r="H631" s="67" t="s">
        <v>16</v>
      </c>
      <c r="I631" s="67" t="s">
        <v>328</v>
      </c>
      <c r="J631" s="67" t="s">
        <v>332</v>
      </c>
      <c r="K631" s="27" t="s">
        <v>34</v>
      </c>
      <c r="L631" s="28">
        <f>L632</f>
        <v>0</v>
      </c>
      <c r="M631" s="28">
        <f t="shared" si="249"/>
        <v>0</v>
      </c>
      <c r="N631" s="28">
        <f t="shared" si="249"/>
        <v>0</v>
      </c>
    </row>
    <row r="632" spans="2:14" s="8" customFormat="1" ht="56.25" hidden="1">
      <c r="B632" s="27" t="s">
        <v>26</v>
      </c>
      <c r="C632" s="27" t="s">
        <v>72</v>
      </c>
      <c r="D632" s="24" t="s">
        <v>23</v>
      </c>
      <c r="E632" s="27" t="s">
        <v>26</v>
      </c>
      <c r="F632" s="27" t="s">
        <v>72</v>
      </c>
      <c r="G632" s="67" t="s">
        <v>192</v>
      </c>
      <c r="H632" s="67" t="s">
        <v>16</v>
      </c>
      <c r="I632" s="67" t="s">
        <v>328</v>
      </c>
      <c r="J632" s="67" t="s">
        <v>332</v>
      </c>
      <c r="K632" s="27" t="s">
        <v>24</v>
      </c>
      <c r="L632" s="28"/>
      <c r="M632" s="28"/>
      <c r="N632" s="28"/>
    </row>
    <row r="633" spans="2:14" s="8" customFormat="1" ht="56.25" hidden="1">
      <c r="B633" s="27" t="s">
        <v>26</v>
      </c>
      <c r="C633" s="27" t="s">
        <v>72</v>
      </c>
      <c r="D633" s="24" t="s">
        <v>333</v>
      </c>
      <c r="E633" s="27" t="s">
        <v>26</v>
      </c>
      <c r="F633" s="27" t="s">
        <v>72</v>
      </c>
      <c r="G633" s="67" t="s">
        <v>192</v>
      </c>
      <c r="H633" s="67" t="s">
        <v>16</v>
      </c>
      <c r="I633" s="67" t="s">
        <v>328</v>
      </c>
      <c r="J633" s="67" t="s">
        <v>334</v>
      </c>
      <c r="K633" s="27"/>
      <c r="L633" s="28">
        <f>L634</f>
        <v>0</v>
      </c>
      <c r="M633" s="28">
        <f t="shared" ref="M633:N634" si="250">M634</f>
        <v>0</v>
      </c>
      <c r="N633" s="28">
        <f t="shared" si="250"/>
        <v>0</v>
      </c>
    </row>
    <row r="634" spans="2:14" s="8" customFormat="1" ht="56.25" hidden="1">
      <c r="B634" s="27" t="s">
        <v>26</v>
      </c>
      <c r="C634" s="27" t="s">
        <v>72</v>
      </c>
      <c r="D634" s="24" t="s">
        <v>125</v>
      </c>
      <c r="E634" s="27" t="s">
        <v>26</v>
      </c>
      <c r="F634" s="27" t="s">
        <v>72</v>
      </c>
      <c r="G634" s="67" t="s">
        <v>192</v>
      </c>
      <c r="H634" s="67" t="s">
        <v>16</v>
      </c>
      <c r="I634" s="67" t="s">
        <v>328</v>
      </c>
      <c r="J634" s="67" t="s">
        <v>334</v>
      </c>
      <c r="K634" s="27" t="s">
        <v>34</v>
      </c>
      <c r="L634" s="28">
        <f>L635</f>
        <v>0</v>
      </c>
      <c r="M634" s="28">
        <f t="shared" si="250"/>
        <v>0</v>
      </c>
      <c r="N634" s="28">
        <f t="shared" si="250"/>
        <v>0</v>
      </c>
    </row>
    <row r="635" spans="2:14" s="8" customFormat="1" ht="56.25" hidden="1">
      <c r="B635" s="27" t="s">
        <v>26</v>
      </c>
      <c r="C635" s="27" t="s">
        <v>72</v>
      </c>
      <c r="D635" s="24" t="s">
        <v>23</v>
      </c>
      <c r="E635" s="27" t="s">
        <v>26</v>
      </c>
      <c r="F635" s="27" t="s">
        <v>72</v>
      </c>
      <c r="G635" s="67" t="s">
        <v>192</v>
      </c>
      <c r="H635" s="67" t="s">
        <v>16</v>
      </c>
      <c r="I635" s="67" t="s">
        <v>328</v>
      </c>
      <c r="J635" s="67" t="s">
        <v>334</v>
      </c>
      <c r="K635" s="27" t="s">
        <v>24</v>
      </c>
      <c r="L635" s="28"/>
      <c r="M635" s="28"/>
      <c r="N635" s="28"/>
    </row>
    <row r="636" spans="2:14" s="8" customFormat="1" ht="56.25" hidden="1">
      <c r="B636" s="27" t="s">
        <v>26</v>
      </c>
      <c r="C636" s="27" t="s">
        <v>72</v>
      </c>
      <c r="D636" s="24" t="s">
        <v>335</v>
      </c>
      <c r="E636" s="27" t="s">
        <v>26</v>
      </c>
      <c r="F636" s="27" t="s">
        <v>72</v>
      </c>
      <c r="G636" s="67" t="s">
        <v>192</v>
      </c>
      <c r="H636" s="67" t="s">
        <v>16</v>
      </c>
      <c r="I636" s="67" t="s">
        <v>328</v>
      </c>
      <c r="J636" s="67" t="s">
        <v>336</v>
      </c>
      <c r="K636" s="27"/>
      <c r="L636" s="28">
        <f>L637</f>
        <v>0</v>
      </c>
      <c r="M636" s="28">
        <f t="shared" ref="M636:N637" si="251">M637</f>
        <v>0</v>
      </c>
      <c r="N636" s="28">
        <f t="shared" si="251"/>
        <v>0</v>
      </c>
    </row>
    <row r="637" spans="2:14" s="8" customFormat="1" ht="56.25" hidden="1">
      <c r="B637" s="27" t="s">
        <v>26</v>
      </c>
      <c r="C637" s="27" t="s">
        <v>72</v>
      </c>
      <c r="D637" s="24" t="s">
        <v>125</v>
      </c>
      <c r="E637" s="27" t="s">
        <v>26</v>
      </c>
      <c r="F637" s="27" t="s">
        <v>72</v>
      </c>
      <c r="G637" s="67" t="s">
        <v>192</v>
      </c>
      <c r="H637" s="67" t="s">
        <v>16</v>
      </c>
      <c r="I637" s="67" t="s">
        <v>328</v>
      </c>
      <c r="J637" s="67" t="s">
        <v>336</v>
      </c>
      <c r="K637" s="27" t="s">
        <v>34</v>
      </c>
      <c r="L637" s="28">
        <f>L638</f>
        <v>0</v>
      </c>
      <c r="M637" s="28">
        <f t="shared" si="251"/>
        <v>0</v>
      </c>
      <c r="N637" s="28">
        <f t="shared" si="251"/>
        <v>0</v>
      </c>
    </row>
    <row r="638" spans="2:14" s="8" customFormat="1" ht="56.25" hidden="1">
      <c r="B638" s="27" t="s">
        <v>26</v>
      </c>
      <c r="C638" s="27" t="s">
        <v>72</v>
      </c>
      <c r="D638" s="24" t="s">
        <v>23</v>
      </c>
      <c r="E638" s="27" t="s">
        <v>26</v>
      </c>
      <c r="F638" s="27" t="s">
        <v>72</v>
      </c>
      <c r="G638" s="67" t="s">
        <v>192</v>
      </c>
      <c r="H638" s="67" t="s">
        <v>16</v>
      </c>
      <c r="I638" s="67" t="s">
        <v>328</v>
      </c>
      <c r="J638" s="67" t="s">
        <v>336</v>
      </c>
      <c r="K638" s="27" t="s">
        <v>24</v>
      </c>
      <c r="L638" s="28"/>
      <c r="M638" s="28"/>
      <c r="N638" s="28"/>
    </row>
    <row r="639" spans="2:14" s="8" customFormat="1" hidden="1">
      <c r="B639" s="27" t="s">
        <v>26</v>
      </c>
      <c r="C639" s="27" t="s">
        <v>72</v>
      </c>
      <c r="D639" s="24" t="s">
        <v>165</v>
      </c>
      <c r="E639" s="27" t="s">
        <v>26</v>
      </c>
      <c r="F639" s="27" t="s">
        <v>72</v>
      </c>
      <c r="G639" s="67" t="s">
        <v>192</v>
      </c>
      <c r="H639" s="67" t="s">
        <v>16</v>
      </c>
      <c r="I639" s="67" t="s">
        <v>328</v>
      </c>
      <c r="J639" s="67" t="s">
        <v>166</v>
      </c>
      <c r="K639" s="27"/>
      <c r="L639" s="28">
        <f>L640</f>
        <v>0</v>
      </c>
      <c r="M639" s="28">
        <f t="shared" ref="M639:N640" si="252">M640</f>
        <v>0</v>
      </c>
      <c r="N639" s="28">
        <f t="shared" si="252"/>
        <v>0</v>
      </c>
    </row>
    <row r="640" spans="2:14" s="8" customFormat="1" ht="56.25" hidden="1">
      <c r="B640" s="27" t="s">
        <v>26</v>
      </c>
      <c r="C640" s="27" t="s">
        <v>72</v>
      </c>
      <c r="D640" s="24" t="s">
        <v>125</v>
      </c>
      <c r="E640" s="27" t="s">
        <v>26</v>
      </c>
      <c r="F640" s="27" t="s">
        <v>72</v>
      </c>
      <c r="G640" s="67" t="s">
        <v>192</v>
      </c>
      <c r="H640" s="67" t="s">
        <v>16</v>
      </c>
      <c r="I640" s="67" t="s">
        <v>328</v>
      </c>
      <c r="J640" s="67" t="s">
        <v>166</v>
      </c>
      <c r="K640" s="27" t="s">
        <v>34</v>
      </c>
      <c r="L640" s="28">
        <f>L641</f>
        <v>0</v>
      </c>
      <c r="M640" s="28">
        <f t="shared" si="252"/>
        <v>0</v>
      </c>
      <c r="N640" s="28">
        <f t="shared" si="252"/>
        <v>0</v>
      </c>
    </row>
    <row r="641" spans="2:14" s="8" customFormat="1" ht="56.25" hidden="1">
      <c r="B641" s="27" t="s">
        <v>26</v>
      </c>
      <c r="C641" s="27" t="s">
        <v>72</v>
      </c>
      <c r="D641" s="24" t="s">
        <v>23</v>
      </c>
      <c r="E641" s="27" t="s">
        <v>26</v>
      </c>
      <c r="F641" s="27" t="s">
        <v>72</v>
      </c>
      <c r="G641" s="67" t="s">
        <v>192</v>
      </c>
      <c r="H641" s="67" t="s">
        <v>16</v>
      </c>
      <c r="I641" s="67" t="s">
        <v>328</v>
      </c>
      <c r="J641" s="67" t="s">
        <v>166</v>
      </c>
      <c r="K641" s="27" t="s">
        <v>24</v>
      </c>
      <c r="L641" s="28"/>
      <c r="M641" s="28"/>
      <c r="N641" s="28"/>
    </row>
    <row r="642" spans="2:14" s="8" customFormat="1" ht="37.5" hidden="1">
      <c r="B642" s="27" t="s">
        <v>26</v>
      </c>
      <c r="C642" s="27" t="s">
        <v>72</v>
      </c>
      <c r="D642" s="24" t="s">
        <v>337</v>
      </c>
      <c r="E642" s="27" t="s">
        <v>26</v>
      </c>
      <c r="F642" s="27" t="s">
        <v>72</v>
      </c>
      <c r="G642" s="67" t="s">
        <v>192</v>
      </c>
      <c r="H642" s="67" t="s">
        <v>16</v>
      </c>
      <c r="I642" s="27" t="s">
        <v>338</v>
      </c>
      <c r="J642" s="67" t="s">
        <v>18</v>
      </c>
      <c r="K642" s="27"/>
      <c r="L642" s="28">
        <f>L643+L646</f>
        <v>0</v>
      </c>
      <c r="M642" s="28">
        <f t="shared" ref="M642:N642" si="253">M643+M646</f>
        <v>0</v>
      </c>
      <c r="N642" s="28">
        <f t="shared" si="253"/>
        <v>0</v>
      </c>
    </row>
    <row r="643" spans="2:14" s="8" customFormat="1" ht="37.5" hidden="1">
      <c r="B643" s="27" t="s">
        <v>26</v>
      </c>
      <c r="C643" s="27" t="s">
        <v>72</v>
      </c>
      <c r="D643" s="24" t="s">
        <v>339</v>
      </c>
      <c r="E643" s="27" t="s">
        <v>26</v>
      </c>
      <c r="F643" s="27" t="s">
        <v>72</v>
      </c>
      <c r="G643" s="67" t="s">
        <v>192</v>
      </c>
      <c r="H643" s="67" t="s">
        <v>16</v>
      </c>
      <c r="I643" s="67" t="s">
        <v>338</v>
      </c>
      <c r="J643" s="67" t="s">
        <v>340</v>
      </c>
      <c r="K643" s="27"/>
      <c r="L643" s="28">
        <f>L644</f>
        <v>0</v>
      </c>
      <c r="M643" s="28">
        <f t="shared" ref="M643:N644" si="254">M644</f>
        <v>0</v>
      </c>
      <c r="N643" s="28">
        <f t="shared" si="254"/>
        <v>0</v>
      </c>
    </row>
    <row r="644" spans="2:14" s="8" customFormat="1" ht="56.25" hidden="1">
      <c r="B644" s="27" t="s">
        <v>26</v>
      </c>
      <c r="C644" s="27" t="s">
        <v>72</v>
      </c>
      <c r="D644" s="24" t="s">
        <v>125</v>
      </c>
      <c r="E644" s="27" t="s">
        <v>26</v>
      </c>
      <c r="F644" s="27" t="s">
        <v>72</v>
      </c>
      <c r="G644" s="67" t="s">
        <v>192</v>
      </c>
      <c r="H644" s="67" t="s">
        <v>16</v>
      </c>
      <c r="I644" s="67" t="s">
        <v>338</v>
      </c>
      <c r="J644" s="67" t="s">
        <v>340</v>
      </c>
      <c r="K644" s="27" t="s">
        <v>34</v>
      </c>
      <c r="L644" s="28">
        <f>L645</f>
        <v>0</v>
      </c>
      <c r="M644" s="28">
        <f t="shared" si="254"/>
        <v>0</v>
      </c>
      <c r="N644" s="28">
        <f t="shared" si="254"/>
        <v>0</v>
      </c>
    </row>
    <row r="645" spans="2:14" s="8" customFormat="1" ht="56.25" hidden="1">
      <c r="B645" s="27" t="s">
        <v>26</v>
      </c>
      <c r="C645" s="27" t="s">
        <v>72</v>
      </c>
      <c r="D645" s="24" t="s">
        <v>23</v>
      </c>
      <c r="E645" s="27" t="s">
        <v>26</v>
      </c>
      <c r="F645" s="27" t="s">
        <v>72</v>
      </c>
      <c r="G645" s="67" t="s">
        <v>192</v>
      </c>
      <c r="H645" s="67" t="s">
        <v>16</v>
      </c>
      <c r="I645" s="67" t="s">
        <v>338</v>
      </c>
      <c r="J645" s="67" t="s">
        <v>340</v>
      </c>
      <c r="K645" s="27" t="s">
        <v>24</v>
      </c>
      <c r="L645" s="28"/>
      <c r="M645" s="28"/>
      <c r="N645" s="28"/>
    </row>
    <row r="646" spans="2:14" s="8" customFormat="1" hidden="1">
      <c r="B646" s="27" t="s">
        <v>26</v>
      </c>
      <c r="C646" s="27" t="s">
        <v>72</v>
      </c>
      <c r="D646" s="24" t="s">
        <v>165</v>
      </c>
      <c r="E646" s="27" t="s">
        <v>26</v>
      </c>
      <c r="F646" s="27" t="s">
        <v>72</v>
      </c>
      <c r="G646" s="67" t="s">
        <v>192</v>
      </c>
      <c r="H646" s="67" t="s">
        <v>16</v>
      </c>
      <c r="I646" s="67" t="s">
        <v>338</v>
      </c>
      <c r="J646" s="67" t="s">
        <v>166</v>
      </c>
      <c r="K646" s="27"/>
      <c r="L646" s="28">
        <f>L647</f>
        <v>0</v>
      </c>
      <c r="M646" s="28">
        <f t="shared" ref="M646:N647" si="255">M647</f>
        <v>0</v>
      </c>
      <c r="N646" s="28">
        <f t="shared" si="255"/>
        <v>0</v>
      </c>
    </row>
    <row r="647" spans="2:14" s="8" customFormat="1" ht="56.25" hidden="1">
      <c r="B647" s="27" t="s">
        <v>26</v>
      </c>
      <c r="C647" s="27" t="s">
        <v>72</v>
      </c>
      <c r="D647" s="24" t="s">
        <v>125</v>
      </c>
      <c r="E647" s="27" t="s">
        <v>26</v>
      </c>
      <c r="F647" s="27" t="s">
        <v>72</v>
      </c>
      <c r="G647" s="67" t="s">
        <v>192</v>
      </c>
      <c r="H647" s="67" t="s">
        <v>16</v>
      </c>
      <c r="I647" s="67" t="s">
        <v>338</v>
      </c>
      <c r="J647" s="67" t="s">
        <v>166</v>
      </c>
      <c r="K647" s="27" t="s">
        <v>34</v>
      </c>
      <c r="L647" s="28">
        <f>L648</f>
        <v>0</v>
      </c>
      <c r="M647" s="28">
        <f t="shared" si="255"/>
        <v>0</v>
      </c>
      <c r="N647" s="28">
        <f t="shared" si="255"/>
        <v>0</v>
      </c>
    </row>
    <row r="648" spans="2:14" s="8" customFormat="1" ht="56.25" hidden="1">
      <c r="B648" s="27" t="s">
        <v>26</v>
      </c>
      <c r="C648" s="27" t="s">
        <v>72</v>
      </c>
      <c r="D648" s="24" t="s">
        <v>23</v>
      </c>
      <c r="E648" s="27" t="s">
        <v>26</v>
      </c>
      <c r="F648" s="27" t="s">
        <v>72</v>
      </c>
      <c r="G648" s="67" t="s">
        <v>192</v>
      </c>
      <c r="H648" s="67" t="s">
        <v>16</v>
      </c>
      <c r="I648" s="67" t="s">
        <v>338</v>
      </c>
      <c r="J648" s="67" t="s">
        <v>166</v>
      </c>
      <c r="K648" s="27" t="s">
        <v>24</v>
      </c>
      <c r="L648" s="28"/>
      <c r="M648" s="28"/>
      <c r="N648" s="28"/>
    </row>
    <row r="649" spans="2:14" s="8" customFormat="1" ht="37.5" hidden="1">
      <c r="B649" s="27" t="s">
        <v>26</v>
      </c>
      <c r="C649" s="27" t="s">
        <v>72</v>
      </c>
      <c r="D649" s="24" t="s">
        <v>341</v>
      </c>
      <c r="E649" s="27" t="s">
        <v>26</v>
      </c>
      <c r="F649" s="27" t="s">
        <v>72</v>
      </c>
      <c r="G649" s="67" t="s">
        <v>192</v>
      </c>
      <c r="H649" s="67" t="s">
        <v>16</v>
      </c>
      <c r="I649" s="27" t="s">
        <v>342</v>
      </c>
      <c r="J649" s="67" t="s">
        <v>18</v>
      </c>
      <c r="K649" s="27"/>
      <c r="L649" s="28">
        <f>L650+L653+L656+L659+L662+L665+L668</f>
        <v>150</v>
      </c>
      <c r="M649" s="28">
        <f t="shared" ref="M649:N649" si="256">M650+M653+M656+M659+M662+M665+M668</f>
        <v>100</v>
      </c>
      <c r="N649" s="28">
        <f t="shared" si="256"/>
        <v>50</v>
      </c>
    </row>
    <row r="650" spans="2:14" s="8" customFormat="1" ht="56.25" hidden="1">
      <c r="B650" s="27" t="s">
        <v>26</v>
      </c>
      <c r="C650" s="27" t="s">
        <v>72</v>
      </c>
      <c r="D650" s="24" t="s">
        <v>343</v>
      </c>
      <c r="E650" s="27" t="s">
        <v>26</v>
      </c>
      <c r="F650" s="27" t="s">
        <v>72</v>
      </c>
      <c r="G650" s="67" t="s">
        <v>192</v>
      </c>
      <c r="H650" s="67" t="s">
        <v>16</v>
      </c>
      <c r="I650" s="67" t="s">
        <v>342</v>
      </c>
      <c r="J650" s="67" t="s">
        <v>344</v>
      </c>
      <c r="K650" s="27"/>
      <c r="L650" s="28">
        <f>L651</f>
        <v>0</v>
      </c>
      <c r="M650" s="28">
        <f t="shared" ref="M650:N651" si="257">M651</f>
        <v>0</v>
      </c>
      <c r="N650" s="28">
        <f t="shared" si="257"/>
        <v>0</v>
      </c>
    </row>
    <row r="651" spans="2:14" s="8" customFormat="1" ht="56.25" hidden="1">
      <c r="B651" s="27" t="s">
        <v>26</v>
      </c>
      <c r="C651" s="27" t="s">
        <v>72</v>
      </c>
      <c r="D651" s="24" t="s">
        <v>125</v>
      </c>
      <c r="E651" s="27" t="s">
        <v>26</v>
      </c>
      <c r="F651" s="27" t="s">
        <v>72</v>
      </c>
      <c r="G651" s="67" t="s">
        <v>192</v>
      </c>
      <c r="H651" s="67" t="s">
        <v>16</v>
      </c>
      <c r="I651" s="67" t="s">
        <v>342</v>
      </c>
      <c r="J651" s="67" t="s">
        <v>344</v>
      </c>
      <c r="K651" s="27" t="s">
        <v>34</v>
      </c>
      <c r="L651" s="28">
        <f>L652</f>
        <v>0</v>
      </c>
      <c r="M651" s="28">
        <f t="shared" si="257"/>
        <v>0</v>
      </c>
      <c r="N651" s="28">
        <f t="shared" si="257"/>
        <v>0</v>
      </c>
    </row>
    <row r="652" spans="2:14" s="8" customFormat="1" ht="56.25" hidden="1">
      <c r="B652" s="27" t="s">
        <v>26</v>
      </c>
      <c r="C652" s="27" t="s">
        <v>72</v>
      </c>
      <c r="D652" s="24" t="s">
        <v>23</v>
      </c>
      <c r="E652" s="27" t="s">
        <v>26</v>
      </c>
      <c r="F652" s="27" t="s">
        <v>72</v>
      </c>
      <c r="G652" s="67" t="s">
        <v>192</v>
      </c>
      <c r="H652" s="67" t="s">
        <v>16</v>
      </c>
      <c r="I652" s="67" t="s">
        <v>342</v>
      </c>
      <c r="J652" s="67" t="s">
        <v>344</v>
      </c>
      <c r="K652" s="27" t="s">
        <v>24</v>
      </c>
      <c r="L652" s="28"/>
      <c r="M652" s="28"/>
      <c r="N652" s="28"/>
    </row>
    <row r="653" spans="2:14" s="8" customFormat="1" ht="37.5" hidden="1">
      <c r="B653" s="27" t="s">
        <v>26</v>
      </c>
      <c r="C653" s="27" t="s">
        <v>72</v>
      </c>
      <c r="D653" s="24" t="s">
        <v>345</v>
      </c>
      <c r="E653" s="27" t="s">
        <v>26</v>
      </c>
      <c r="F653" s="27" t="s">
        <v>72</v>
      </c>
      <c r="G653" s="67" t="s">
        <v>192</v>
      </c>
      <c r="H653" s="67" t="s">
        <v>16</v>
      </c>
      <c r="I653" s="67" t="s">
        <v>342</v>
      </c>
      <c r="J653" s="67" t="s">
        <v>346</v>
      </c>
      <c r="K653" s="27"/>
      <c r="L653" s="28">
        <f>L654</f>
        <v>150</v>
      </c>
      <c r="M653" s="28">
        <f t="shared" ref="M653:N654" si="258">M654</f>
        <v>100</v>
      </c>
      <c r="N653" s="28">
        <f t="shared" si="258"/>
        <v>50</v>
      </c>
    </row>
    <row r="654" spans="2:14" s="8" customFormat="1" ht="56.25" hidden="1">
      <c r="B654" s="27" t="s">
        <v>26</v>
      </c>
      <c r="C654" s="27" t="s">
        <v>72</v>
      </c>
      <c r="D654" s="24" t="s">
        <v>125</v>
      </c>
      <c r="E654" s="27" t="s">
        <v>26</v>
      </c>
      <c r="F654" s="27" t="s">
        <v>72</v>
      </c>
      <c r="G654" s="67" t="s">
        <v>192</v>
      </c>
      <c r="H654" s="67" t="s">
        <v>16</v>
      </c>
      <c r="I654" s="67" t="s">
        <v>342</v>
      </c>
      <c r="J654" s="67" t="s">
        <v>346</v>
      </c>
      <c r="K654" s="27" t="s">
        <v>34</v>
      </c>
      <c r="L654" s="28">
        <f>L655</f>
        <v>150</v>
      </c>
      <c r="M654" s="28">
        <f t="shared" si="258"/>
        <v>100</v>
      </c>
      <c r="N654" s="28">
        <f t="shared" si="258"/>
        <v>50</v>
      </c>
    </row>
    <row r="655" spans="2:14" s="8" customFormat="1" ht="56.25" hidden="1">
      <c r="B655" s="27" t="s">
        <v>26</v>
      </c>
      <c r="C655" s="27" t="s">
        <v>72</v>
      </c>
      <c r="D655" s="24" t="s">
        <v>23</v>
      </c>
      <c r="E655" s="27" t="s">
        <v>26</v>
      </c>
      <c r="F655" s="27" t="s">
        <v>72</v>
      </c>
      <c r="G655" s="67" t="s">
        <v>192</v>
      </c>
      <c r="H655" s="67" t="s">
        <v>16</v>
      </c>
      <c r="I655" s="67" t="s">
        <v>342</v>
      </c>
      <c r="J655" s="67" t="s">
        <v>346</v>
      </c>
      <c r="K655" s="27" t="s">
        <v>24</v>
      </c>
      <c r="L655" s="28">
        <f>150</f>
        <v>150</v>
      </c>
      <c r="M655" s="28">
        <f>100</f>
        <v>100</v>
      </c>
      <c r="N655" s="28">
        <f>50</f>
        <v>50</v>
      </c>
    </row>
    <row r="656" spans="2:14" s="8" customFormat="1" ht="37.5" hidden="1">
      <c r="B656" s="27" t="s">
        <v>26</v>
      </c>
      <c r="C656" s="27" t="s">
        <v>72</v>
      </c>
      <c r="D656" s="24" t="s">
        <v>347</v>
      </c>
      <c r="E656" s="27" t="s">
        <v>26</v>
      </c>
      <c r="F656" s="27" t="s">
        <v>72</v>
      </c>
      <c r="G656" s="67" t="s">
        <v>192</v>
      </c>
      <c r="H656" s="67" t="s">
        <v>16</v>
      </c>
      <c r="I656" s="67" t="s">
        <v>342</v>
      </c>
      <c r="J656" s="67" t="s">
        <v>348</v>
      </c>
      <c r="K656" s="27"/>
      <c r="L656" s="28">
        <f>L657</f>
        <v>0</v>
      </c>
      <c r="M656" s="28">
        <f t="shared" ref="M656:N657" si="259">M657</f>
        <v>0</v>
      </c>
      <c r="N656" s="28">
        <f t="shared" si="259"/>
        <v>0</v>
      </c>
    </row>
    <row r="657" spans="2:14" s="8" customFormat="1" ht="56.25" hidden="1">
      <c r="B657" s="27" t="s">
        <v>26</v>
      </c>
      <c r="C657" s="27" t="s">
        <v>72</v>
      </c>
      <c r="D657" s="24" t="s">
        <v>125</v>
      </c>
      <c r="E657" s="27" t="s">
        <v>26</v>
      </c>
      <c r="F657" s="27" t="s">
        <v>72</v>
      </c>
      <c r="G657" s="67" t="s">
        <v>192</v>
      </c>
      <c r="H657" s="67" t="s">
        <v>16</v>
      </c>
      <c r="I657" s="67" t="s">
        <v>342</v>
      </c>
      <c r="J657" s="67" t="s">
        <v>348</v>
      </c>
      <c r="K657" s="27" t="s">
        <v>34</v>
      </c>
      <c r="L657" s="28">
        <f>L658</f>
        <v>0</v>
      </c>
      <c r="M657" s="28">
        <f t="shared" si="259"/>
        <v>0</v>
      </c>
      <c r="N657" s="28">
        <f t="shared" si="259"/>
        <v>0</v>
      </c>
    </row>
    <row r="658" spans="2:14" s="8" customFormat="1" ht="56.25" hidden="1">
      <c r="B658" s="27" t="s">
        <v>26</v>
      </c>
      <c r="C658" s="27" t="s">
        <v>72</v>
      </c>
      <c r="D658" s="24" t="s">
        <v>23</v>
      </c>
      <c r="E658" s="27" t="s">
        <v>26</v>
      </c>
      <c r="F658" s="27" t="s">
        <v>72</v>
      </c>
      <c r="G658" s="67" t="s">
        <v>192</v>
      </c>
      <c r="H658" s="67" t="s">
        <v>16</v>
      </c>
      <c r="I658" s="67" t="s">
        <v>342</v>
      </c>
      <c r="J658" s="67" t="s">
        <v>348</v>
      </c>
      <c r="K658" s="27" t="s">
        <v>24</v>
      </c>
      <c r="L658" s="28"/>
      <c r="M658" s="28"/>
      <c r="N658" s="28"/>
    </row>
    <row r="659" spans="2:14" s="8" customFormat="1" ht="56.25" hidden="1">
      <c r="B659" s="27" t="s">
        <v>26</v>
      </c>
      <c r="C659" s="27" t="s">
        <v>72</v>
      </c>
      <c r="D659" s="24" t="s">
        <v>349</v>
      </c>
      <c r="E659" s="27" t="s">
        <v>26</v>
      </c>
      <c r="F659" s="27" t="s">
        <v>72</v>
      </c>
      <c r="G659" s="67" t="s">
        <v>192</v>
      </c>
      <c r="H659" s="67" t="s">
        <v>16</v>
      </c>
      <c r="I659" s="67" t="s">
        <v>342</v>
      </c>
      <c r="J659" s="67" t="s">
        <v>350</v>
      </c>
      <c r="K659" s="27"/>
      <c r="L659" s="28">
        <f>L660</f>
        <v>0</v>
      </c>
      <c r="M659" s="28">
        <f t="shared" ref="M659:N660" si="260">M660</f>
        <v>0</v>
      </c>
      <c r="N659" s="28">
        <f t="shared" si="260"/>
        <v>0</v>
      </c>
    </row>
    <row r="660" spans="2:14" s="8" customFormat="1" ht="56.25" hidden="1">
      <c r="B660" s="27" t="s">
        <v>26</v>
      </c>
      <c r="C660" s="27" t="s">
        <v>72</v>
      </c>
      <c r="D660" s="24" t="s">
        <v>125</v>
      </c>
      <c r="E660" s="27" t="s">
        <v>26</v>
      </c>
      <c r="F660" s="27" t="s">
        <v>72</v>
      </c>
      <c r="G660" s="67" t="s">
        <v>192</v>
      </c>
      <c r="H660" s="67" t="s">
        <v>16</v>
      </c>
      <c r="I660" s="67" t="s">
        <v>342</v>
      </c>
      <c r="J660" s="67" t="s">
        <v>350</v>
      </c>
      <c r="K660" s="27" t="s">
        <v>34</v>
      </c>
      <c r="L660" s="28">
        <f>L661</f>
        <v>0</v>
      </c>
      <c r="M660" s="28">
        <f t="shared" si="260"/>
        <v>0</v>
      </c>
      <c r="N660" s="28">
        <f t="shared" si="260"/>
        <v>0</v>
      </c>
    </row>
    <row r="661" spans="2:14" s="8" customFormat="1" ht="56.25" hidden="1">
      <c r="B661" s="27" t="s">
        <v>26</v>
      </c>
      <c r="C661" s="27" t="s">
        <v>72</v>
      </c>
      <c r="D661" s="24" t="s">
        <v>23</v>
      </c>
      <c r="E661" s="27" t="s">
        <v>26</v>
      </c>
      <c r="F661" s="27" t="s">
        <v>72</v>
      </c>
      <c r="G661" s="67" t="s">
        <v>192</v>
      </c>
      <c r="H661" s="67" t="s">
        <v>16</v>
      </c>
      <c r="I661" s="67" t="s">
        <v>342</v>
      </c>
      <c r="J661" s="67" t="s">
        <v>350</v>
      </c>
      <c r="K661" s="27" t="s">
        <v>24</v>
      </c>
      <c r="L661" s="28"/>
      <c r="M661" s="28"/>
      <c r="N661" s="28"/>
    </row>
    <row r="662" spans="2:14" s="8" customFormat="1" ht="56.25" hidden="1">
      <c r="B662" s="27" t="s">
        <v>26</v>
      </c>
      <c r="C662" s="27" t="s">
        <v>72</v>
      </c>
      <c r="D662" s="24" t="s">
        <v>351</v>
      </c>
      <c r="E662" s="27" t="s">
        <v>26</v>
      </c>
      <c r="F662" s="27" t="s">
        <v>72</v>
      </c>
      <c r="G662" s="67" t="s">
        <v>192</v>
      </c>
      <c r="H662" s="67" t="s">
        <v>16</v>
      </c>
      <c r="I662" s="67" t="s">
        <v>342</v>
      </c>
      <c r="J662" s="67" t="s">
        <v>352</v>
      </c>
      <c r="K662" s="27"/>
      <c r="L662" s="28">
        <f>L663</f>
        <v>0</v>
      </c>
      <c r="M662" s="28">
        <f t="shared" ref="M662:N663" si="261">M663</f>
        <v>0</v>
      </c>
      <c r="N662" s="28">
        <f t="shared" si="261"/>
        <v>0</v>
      </c>
    </row>
    <row r="663" spans="2:14" s="8" customFormat="1" ht="56.25" hidden="1">
      <c r="B663" s="27" t="s">
        <v>26</v>
      </c>
      <c r="C663" s="27" t="s">
        <v>72</v>
      </c>
      <c r="D663" s="24" t="s">
        <v>125</v>
      </c>
      <c r="E663" s="27" t="s">
        <v>26</v>
      </c>
      <c r="F663" s="27" t="s">
        <v>72</v>
      </c>
      <c r="G663" s="67" t="s">
        <v>192</v>
      </c>
      <c r="H663" s="67" t="s">
        <v>16</v>
      </c>
      <c r="I663" s="67" t="s">
        <v>342</v>
      </c>
      <c r="J663" s="67" t="s">
        <v>352</v>
      </c>
      <c r="K663" s="27" t="s">
        <v>34</v>
      </c>
      <c r="L663" s="28">
        <f>L664</f>
        <v>0</v>
      </c>
      <c r="M663" s="28">
        <f t="shared" si="261"/>
        <v>0</v>
      </c>
      <c r="N663" s="28">
        <f t="shared" si="261"/>
        <v>0</v>
      </c>
    </row>
    <row r="664" spans="2:14" s="8" customFormat="1" ht="56.25" hidden="1">
      <c r="B664" s="27" t="s">
        <v>26</v>
      </c>
      <c r="C664" s="27" t="s">
        <v>72</v>
      </c>
      <c r="D664" s="24" t="s">
        <v>23</v>
      </c>
      <c r="E664" s="27" t="s">
        <v>26</v>
      </c>
      <c r="F664" s="27" t="s">
        <v>72</v>
      </c>
      <c r="G664" s="67" t="s">
        <v>192</v>
      </c>
      <c r="H664" s="67" t="s">
        <v>16</v>
      </c>
      <c r="I664" s="67" t="s">
        <v>342</v>
      </c>
      <c r="J664" s="67" t="s">
        <v>352</v>
      </c>
      <c r="K664" s="27" t="s">
        <v>24</v>
      </c>
      <c r="L664" s="28"/>
      <c r="M664" s="28"/>
      <c r="N664" s="28"/>
    </row>
    <row r="665" spans="2:14" s="8" customFormat="1" ht="37.5" hidden="1">
      <c r="B665" s="27" t="s">
        <v>26</v>
      </c>
      <c r="C665" s="27" t="s">
        <v>72</v>
      </c>
      <c r="D665" s="24" t="s">
        <v>473</v>
      </c>
      <c r="E665" s="27" t="s">
        <v>26</v>
      </c>
      <c r="F665" s="27" t="s">
        <v>72</v>
      </c>
      <c r="G665" s="67" t="s">
        <v>192</v>
      </c>
      <c r="H665" s="67" t="s">
        <v>16</v>
      </c>
      <c r="I665" s="67" t="s">
        <v>342</v>
      </c>
      <c r="J665" s="67" t="s">
        <v>474</v>
      </c>
      <c r="K665" s="27"/>
      <c r="L665" s="28">
        <f>L666</f>
        <v>0</v>
      </c>
      <c r="M665" s="28">
        <f t="shared" ref="M665:N666" si="262">M666</f>
        <v>0</v>
      </c>
      <c r="N665" s="28">
        <f t="shared" si="262"/>
        <v>0</v>
      </c>
    </row>
    <row r="666" spans="2:14" s="8" customFormat="1" ht="56.25" hidden="1">
      <c r="B666" s="27" t="s">
        <v>26</v>
      </c>
      <c r="C666" s="27" t="s">
        <v>72</v>
      </c>
      <c r="D666" s="24" t="s">
        <v>125</v>
      </c>
      <c r="E666" s="27" t="s">
        <v>26</v>
      </c>
      <c r="F666" s="27" t="s">
        <v>72</v>
      </c>
      <c r="G666" s="67" t="s">
        <v>192</v>
      </c>
      <c r="H666" s="67" t="s">
        <v>16</v>
      </c>
      <c r="I666" s="67" t="s">
        <v>342</v>
      </c>
      <c r="J666" s="67" t="s">
        <v>474</v>
      </c>
      <c r="K666" s="27" t="s">
        <v>34</v>
      </c>
      <c r="L666" s="28">
        <f>L667</f>
        <v>0</v>
      </c>
      <c r="M666" s="28">
        <f t="shared" si="262"/>
        <v>0</v>
      </c>
      <c r="N666" s="28">
        <f t="shared" si="262"/>
        <v>0</v>
      </c>
    </row>
    <row r="667" spans="2:14" s="8" customFormat="1" ht="56.25" hidden="1">
      <c r="B667" s="27" t="s">
        <v>26</v>
      </c>
      <c r="C667" s="27" t="s">
        <v>72</v>
      </c>
      <c r="D667" s="24" t="s">
        <v>23</v>
      </c>
      <c r="E667" s="27" t="s">
        <v>26</v>
      </c>
      <c r="F667" s="27" t="s">
        <v>72</v>
      </c>
      <c r="G667" s="67" t="s">
        <v>192</v>
      </c>
      <c r="H667" s="67" t="s">
        <v>16</v>
      </c>
      <c r="I667" s="67" t="s">
        <v>342</v>
      </c>
      <c r="J667" s="67" t="s">
        <v>474</v>
      </c>
      <c r="K667" s="27" t="s">
        <v>24</v>
      </c>
      <c r="L667" s="28"/>
      <c r="M667" s="28"/>
      <c r="N667" s="28"/>
    </row>
    <row r="668" spans="2:14" s="8" customFormat="1" hidden="1">
      <c r="B668" s="27" t="s">
        <v>26</v>
      </c>
      <c r="C668" s="27" t="s">
        <v>72</v>
      </c>
      <c r="D668" s="24" t="s">
        <v>165</v>
      </c>
      <c r="E668" s="27" t="s">
        <v>26</v>
      </c>
      <c r="F668" s="27" t="s">
        <v>72</v>
      </c>
      <c r="G668" s="67" t="s">
        <v>192</v>
      </c>
      <c r="H668" s="67" t="s">
        <v>16</v>
      </c>
      <c r="I668" s="67" t="s">
        <v>342</v>
      </c>
      <c r="J668" s="67" t="s">
        <v>166</v>
      </c>
      <c r="K668" s="27"/>
      <c r="L668" s="28">
        <f>L669</f>
        <v>0</v>
      </c>
      <c r="M668" s="28">
        <f t="shared" ref="M668:N669" si="263">M669</f>
        <v>0</v>
      </c>
      <c r="N668" s="28">
        <f t="shared" si="263"/>
        <v>0</v>
      </c>
    </row>
    <row r="669" spans="2:14" s="8" customFormat="1" ht="56.25" hidden="1">
      <c r="B669" s="27" t="s">
        <v>26</v>
      </c>
      <c r="C669" s="27" t="s">
        <v>72</v>
      </c>
      <c r="D669" s="24" t="s">
        <v>125</v>
      </c>
      <c r="E669" s="27" t="s">
        <v>26</v>
      </c>
      <c r="F669" s="27" t="s">
        <v>72</v>
      </c>
      <c r="G669" s="67" t="s">
        <v>192</v>
      </c>
      <c r="H669" s="67" t="s">
        <v>16</v>
      </c>
      <c r="I669" s="67" t="s">
        <v>342</v>
      </c>
      <c r="J669" s="67" t="s">
        <v>166</v>
      </c>
      <c r="K669" s="27" t="s">
        <v>34</v>
      </c>
      <c r="L669" s="28">
        <f>L670</f>
        <v>0</v>
      </c>
      <c r="M669" s="28">
        <f t="shared" si="263"/>
        <v>0</v>
      </c>
      <c r="N669" s="28">
        <f t="shared" si="263"/>
        <v>0</v>
      </c>
    </row>
    <row r="670" spans="2:14" s="8" customFormat="1" ht="56.25" hidden="1">
      <c r="B670" s="27" t="s">
        <v>26</v>
      </c>
      <c r="C670" s="27" t="s">
        <v>72</v>
      </c>
      <c r="D670" s="24" t="s">
        <v>23</v>
      </c>
      <c r="E670" s="27" t="s">
        <v>26</v>
      </c>
      <c r="F670" s="27" t="s">
        <v>72</v>
      </c>
      <c r="G670" s="67" t="s">
        <v>192</v>
      </c>
      <c r="H670" s="67" t="s">
        <v>16</v>
      </c>
      <c r="I670" s="67" t="s">
        <v>342</v>
      </c>
      <c r="J670" s="67" t="s">
        <v>166</v>
      </c>
      <c r="K670" s="27" t="s">
        <v>24</v>
      </c>
      <c r="L670" s="28"/>
      <c r="M670" s="28"/>
      <c r="N670" s="28"/>
    </row>
    <row r="671" spans="2:14" s="8" customFormat="1" ht="112.5" hidden="1">
      <c r="B671" s="27" t="s">
        <v>26</v>
      </c>
      <c r="C671" s="27" t="s">
        <v>72</v>
      </c>
      <c r="D671" s="24" t="s">
        <v>390</v>
      </c>
      <c r="E671" s="27" t="s">
        <v>26</v>
      </c>
      <c r="F671" s="27" t="s">
        <v>72</v>
      </c>
      <c r="G671" s="67" t="s">
        <v>192</v>
      </c>
      <c r="H671" s="67" t="s">
        <v>16</v>
      </c>
      <c r="I671" s="67" t="s">
        <v>391</v>
      </c>
      <c r="J671" s="67" t="s">
        <v>18</v>
      </c>
      <c r="K671" s="65"/>
      <c r="L671" s="30">
        <f t="shared" ref="L671:N673" si="264">L672</f>
        <v>0</v>
      </c>
      <c r="M671" s="30">
        <f t="shared" si="264"/>
        <v>0</v>
      </c>
      <c r="N671" s="30">
        <f t="shared" si="264"/>
        <v>0</v>
      </c>
    </row>
    <row r="672" spans="2:14" s="8" customFormat="1" ht="93.75" hidden="1">
      <c r="B672" s="27" t="s">
        <v>26</v>
      </c>
      <c r="C672" s="27" t="s">
        <v>72</v>
      </c>
      <c r="D672" s="24" t="s">
        <v>392</v>
      </c>
      <c r="E672" s="27" t="s">
        <v>26</v>
      </c>
      <c r="F672" s="27" t="s">
        <v>72</v>
      </c>
      <c r="G672" s="67" t="s">
        <v>192</v>
      </c>
      <c r="H672" s="67" t="s">
        <v>16</v>
      </c>
      <c r="I672" s="67" t="s">
        <v>391</v>
      </c>
      <c r="J672" s="67" t="s">
        <v>393</v>
      </c>
      <c r="K672" s="65"/>
      <c r="L672" s="30">
        <f t="shared" si="264"/>
        <v>0</v>
      </c>
      <c r="M672" s="30">
        <f t="shared" si="264"/>
        <v>0</v>
      </c>
      <c r="N672" s="30">
        <f t="shared" si="264"/>
        <v>0</v>
      </c>
    </row>
    <row r="673" spans="2:14" s="8" customFormat="1" ht="56.25" hidden="1">
      <c r="B673" s="27" t="s">
        <v>26</v>
      </c>
      <c r="C673" s="27" t="s">
        <v>72</v>
      </c>
      <c r="D673" s="24" t="s">
        <v>125</v>
      </c>
      <c r="E673" s="27" t="s">
        <v>26</v>
      </c>
      <c r="F673" s="27" t="s">
        <v>72</v>
      </c>
      <c r="G673" s="67" t="s">
        <v>192</v>
      </c>
      <c r="H673" s="67" t="s">
        <v>16</v>
      </c>
      <c r="I673" s="67" t="s">
        <v>391</v>
      </c>
      <c r="J673" s="67" t="s">
        <v>393</v>
      </c>
      <c r="K673" s="65">
        <v>200</v>
      </c>
      <c r="L673" s="30">
        <f t="shared" si="264"/>
        <v>0</v>
      </c>
      <c r="M673" s="30">
        <f t="shared" si="264"/>
        <v>0</v>
      </c>
      <c r="N673" s="30">
        <f t="shared" si="264"/>
        <v>0</v>
      </c>
    </row>
    <row r="674" spans="2:14" s="8" customFormat="1" ht="56.25" hidden="1">
      <c r="B674" s="27" t="s">
        <v>26</v>
      </c>
      <c r="C674" s="27" t="s">
        <v>72</v>
      </c>
      <c r="D674" s="24" t="s">
        <v>23</v>
      </c>
      <c r="E674" s="27" t="s">
        <v>26</v>
      </c>
      <c r="F674" s="27" t="s">
        <v>72</v>
      </c>
      <c r="G674" s="67" t="s">
        <v>192</v>
      </c>
      <c r="H674" s="67" t="s">
        <v>16</v>
      </c>
      <c r="I674" s="67" t="s">
        <v>391</v>
      </c>
      <c r="J674" s="67" t="s">
        <v>393</v>
      </c>
      <c r="K674" s="65">
        <v>240</v>
      </c>
      <c r="L674" s="30"/>
      <c r="M674" s="30"/>
      <c r="N674" s="30"/>
    </row>
    <row r="675" spans="2:14" s="8" customFormat="1" ht="56.25" hidden="1">
      <c r="B675" s="27" t="s">
        <v>26</v>
      </c>
      <c r="C675" s="27" t="s">
        <v>72</v>
      </c>
      <c r="D675" s="24" t="s">
        <v>475</v>
      </c>
      <c r="E675" s="27" t="s">
        <v>26</v>
      </c>
      <c r="F675" s="27" t="s">
        <v>72</v>
      </c>
      <c r="G675" s="67" t="s">
        <v>192</v>
      </c>
      <c r="H675" s="67" t="s">
        <v>16</v>
      </c>
      <c r="I675" s="27" t="s">
        <v>419</v>
      </c>
      <c r="J675" s="67" t="s">
        <v>18</v>
      </c>
      <c r="K675" s="27"/>
      <c r="L675" s="28">
        <f>L676</f>
        <v>0</v>
      </c>
      <c r="M675" s="28">
        <f t="shared" ref="M675:N677" si="265">M676</f>
        <v>0</v>
      </c>
      <c r="N675" s="28">
        <f t="shared" si="265"/>
        <v>0</v>
      </c>
    </row>
    <row r="676" spans="2:14" s="8" customFormat="1" ht="56.25" hidden="1">
      <c r="B676" s="27" t="s">
        <v>26</v>
      </c>
      <c r="C676" s="27" t="s">
        <v>72</v>
      </c>
      <c r="D676" s="24" t="s">
        <v>476</v>
      </c>
      <c r="E676" s="27" t="s">
        <v>26</v>
      </c>
      <c r="F676" s="27" t="s">
        <v>72</v>
      </c>
      <c r="G676" s="67" t="s">
        <v>192</v>
      </c>
      <c r="H676" s="67" t="s">
        <v>16</v>
      </c>
      <c r="I676" s="27" t="s">
        <v>419</v>
      </c>
      <c r="J676" s="67" t="s">
        <v>477</v>
      </c>
      <c r="K676" s="27"/>
      <c r="L676" s="28">
        <f>L677</f>
        <v>0</v>
      </c>
      <c r="M676" s="28">
        <f t="shared" si="265"/>
        <v>0</v>
      </c>
      <c r="N676" s="28">
        <f t="shared" si="265"/>
        <v>0</v>
      </c>
    </row>
    <row r="677" spans="2:14" s="8" customFormat="1" ht="56.25" hidden="1">
      <c r="B677" s="27" t="s">
        <v>26</v>
      </c>
      <c r="C677" s="27" t="s">
        <v>72</v>
      </c>
      <c r="D677" s="24" t="s">
        <v>125</v>
      </c>
      <c r="E677" s="27" t="s">
        <v>26</v>
      </c>
      <c r="F677" s="27" t="s">
        <v>72</v>
      </c>
      <c r="G677" s="67" t="s">
        <v>192</v>
      </c>
      <c r="H677" s="67" t="s">
        <v>16</v>
      </c>
      <c r="I677" s="27" t="s">
        <v>419</v>
      </c>
      <c r="J677" s="67" t="s">
        <v>477</v>
      </c>
      <c r="K677" s="27" t="s">
        <v>34</v>
      </c>
      <c r="L677" s="28">
        <f>L678</f>
        <v>0</v>
      </c>
      <c r="M677" s="28">
        <f t="shared" si="265"/>
        <v>0</v>
      </c>
      <c r="N677" s="28">
        <f t="shared" si="265"/>
        <v>0</v>
      </c>
    </row>
    <row r="678" spans="2:14" s="8" customFormat="1" ht="56.25" hidden="1">
      <c r="B678" s="27" t="s">
        <v>26</v>
      </c>
      <c r="C678" s="27" t="s">
        <v>72</v>
      </c>
      <c r="D678" s="24" t="s">
        <v>23</v>
      </c>
      <c r="E678" s="27" t="s">
        <v>26</v>
      </c>
      <c r="F678" s="27" t="s">
        <v>72</v>
      </c>
      <c r="G678" s="67" t="s">
        <v>192</v>
      </c>
      <c r="H678" s="67" t="s">
        <v>16</v>
      </c>
      <c r="I678" s="27" t="s">
        <v>419</v>
      </c>
      <c r="J678" s="67" t="s">
        <v>477</v>
      </c>
      <c r="K678" s="27" t="s">
        <v>24</v>
      </c>
      <c r="L678" s="28"/>
      <c r="M678" s="28"/>
      <c r="N678" s="28"/>
    </row>
    <row r="679" spans="2:14" s="8" customFormat="1" ht="56.25" hidden="1">
      <c r="B679" s="27" t="s">
        <v>26</v>
      </c>
      <c r="C679" s="27" t="s">
        <v>72</v>
      </c>
      <c r="D679" s="24" t="s">
        <v>478</v>
      </c>
      <c r="E679" s="27" t="s">
        <v>26</v>
      </c>
      <c r="F679" s="27" t="s">
        <v>72</v>
      </c>
      <c r="G679" s="67" t="s">
        <v>192</v>
      </c>
      <c r="H679" s="67" t="s">
        <v>16</v>
      </c>
      <c r="I679" s="27" t="s">
        <v>427</v>
      </c>
      <c r="J679" s="67" t="s">
        <v>18</v>
      </c>
      <c r="K679" s="27"/>
      <c r="L679" s="28">
        <f>L680</f>
        <v>0</v>
      </c>
      <c r="M679" s="28">
        <f t="shared" ref="M679:N681" si="266">M680</f>
        <v>0</v>
      </c>
      <c r="N679" s="28">
        <f t="shared" si="266"/>
        <v>0</v>
      </c>
    </row>
    <row r="680" spans="2:14" s="8" customFormat="1" ht="37.5" hidden="1">
      <c r="B680" s="27" t="s">
        <v>26</v>
      </c>
      <c r="C680" s="27" t="s">
        <v>72</v>
      </c>
      <c r="D680" s="24" t="s">
        <v>479</v>
      </c>
      <c r="E680" s="27" t="s">
        <v>26</v>
      </c>
      <c r="F680" s="27" t="s">
        <v>72</v>
      </c>
      <c r="G680" s="67" t="s">
        <v>192</v>
      </c>
      <c r="H680" s="67" t="s">
        <v>16</v>
      </c>
      <c r="I680" s="27" t="s">
        <v>427</v>
      </c>
      <c r="J680" s="67" t="s">
        <v>480</v>
      </c>
      <c r="K680" s="27"/>
      <c r="L680" s="28">
        <f>L681</f>
        <v>0</v>
      </c>
      <c r="M680" s="28">
        <f t="shared" si="266"/>
        <v>0</v>
      </c>
      <c r="N680" s="28">
        <f t="shared" si="266"/>
        <v>0</v>
      </c>
    </row>
    <row r="681" spans="2:14" s="8" customFormat="1" ht="56.25" hidden="1">
      <c r="B681" s="27" t="s">
        <v>26</v>
      </c>
      <c r="C681" s="27" t="s">
        <v>72</v>
      </c>
      <c r="D681" s="24" t="s">
        <v>125</v>
      </c>
      <c r="E681" s="27" t="s">
        <v>26</v>
      </c>
      <c r="F681" s="27" t="s">
        <v>72</v>
      </c>
      <c r="G681" s="67" t="s">
        <v>192</v>
      </c>
      <c r="H681" s="67" t="s">
        <v>16</v>
      </c>
      <c r="I681" s="27" t="s">
        <v>427</v>
      </c>
      <c r="J681" s="67" t="s">
        <v>480</v>
      </c>
      <c r="K681" s="27" t="s">
        <v>34</v>
      </c>
      <c r="L681" s="28">
        <f>L682</f>
        <v>0</v>
      </c>
      <c r="M681" s="28">
        <f t="shared" si="266"/>
        <v>0</v>
      </c>
      <c r="N681" s="28">
        <f t="shared" si="266"/>
        <v>0</v>
      </c>
    </row>
    <row r="682" spans="2:14" s="8" customFormat="1" ht="56.25" hidden="1">
      <c r="B682" s="27" t="s">
        <v>26</v>
      </c>
      <c r="C682" s="27" t="s">
        <v>72</v>
      </c>
      <c r="D682" s="24" t="s">
        <v>23</v>
      </c>
      <c r="E682" s="27" t="s">
        <v>26</v>
      </c>
      <c r="F682" s="27" t="s">
        <v>72</v>
      </c>
      <c r="G682" s="67" t="s">
        <v>192</v>
      </c>
      <c r="H682" s="67" t="s">
        <v>16</v>
      </c>
      <c r="I682" s="27" t="s">
        <v>427</v>
      </c>
      <c r="J682" s="67" t="s">
        <v>480</v>
      </c>
      <c r="K682" s="27" t="s">
        <v>24</v>
      </c>
      <c r="L682" s="28"/>
      <c r="M682" s="28"/>
      <c r="N682" s="28"/>
    </row>
    <row r="683" spans="2:14" s="8" customFormat="1" ht="75" hidden="1">
      <c r="B683" s="27" t="s">
        <v>26</v>
      </c>
      <c r="C683" s="27" t="s">
        <v>72</v>
      </c>
      <c r="D683" s="24" t="s">
        <v>481</v>
      </c>
      <c r="E683" s="27" t="s">
        <v>26</v>
      </c>
      <c r="F683" s="27" t="s">
        <v>72</v>
      </c>
      <c r="G683" s="67" t="s">
        <v>192</v>
      </c>
      <c r="H683" s="67" t="s">
        <v>16</v>
      </c>
      <c r="I683" s="27" t="s">
        <v>431</v>
      </c>
      <c r="J683" s="67" t="s">
        <v>18</v>
      </c>
      <c r="K683" s="27"/>
      <c r="L683" s="28">
        <f>L684</f>
        <v>0</v>
      </c>
      <c r="M683" s="28">
        <f t="shared" ref="M683:N685" si="267">M684</f>
        <v>0</v>
      </c>
      <c r="N683" s="28">
        <f t="shared" si="267"/>
        <v>0</v>
      </c>
    </row>
    <row r="684" spans="2:14" s="8" customFormat="1" ht="56.25" hidden="1">
      <c r="B684" s="27" t="s">
        <v>26</v>
      </c>
      <c r="C684" s="27" t="s">
        <v>72</v>
      </c>
      <c r="D684" s="24" t="s">
        <v>482</v>
      </c>
      <c r="E684" s="27" t="s">
        <v>26</v>
      </c>
      <c r="F684" s="27" t="s">
        <v>72</v>
      </c>
      <c r="G684" s="67" t="s">
        <v>192</v>
      </c>
      <c r="H684" s="67" t="s">
        <v>16</v>
      </c>
      <c r="I684" s="27" t="s">
        <v>431</v>
      </c>
      <c r="J684" s="67" t="s">
        <v>483</v>
      </c>
      <c r="K684" s="27"/>
      <c r="L684" s="28">
        <f>L685</f>
        <v>0</v>
      </c>
      <c r="M684" s="28">
        <f t="shared" si="267"/>
        <v>0</v>
      </c>
      <c r="N684" s="28">
        <f t="shared" si="267"/>
        <v>0</v>
      </c>
    </row>
    <row r="685" spans="2:14" s="8" customFormat="1" ht="56.25" hidden="1">
      <c r="B685" s="27" t="s">
        <v>26</v>
      </c>
      <c r="C685" s="27" t="s">
        <v>72</v>
      </c>
      <c r="D685" s="24" t="s">
        <v>125</v>
      </c>
      <c r="E685" s="27" t="s">
        <v>26</v>
      </c>
      <c r="F685" s="27" t="s">
        <v>72</v>
      </c>
      <c r="G685" s="67" t="s">
        <v>192</v>
      </c>
      <c r="H685" s="67" t="s">
        <v>16</v>
      </c>
      <c r="I685" s="27" t="s">
        <v>431</v>
      </c>
      <c r="J685" s="67" t="s">
        <v>483</v>
      </c>
      <c r="K685" s="27" t="s">
        <v>34</v>
      </c>
      <c r="L685" s="28">
        <f>L686</f>
        <v>0</v>
      </c>
      <c r="M685" s="28">
        <f t="shared" si="267"/>
        <v>0</v>
      </c>
      <c r="N685" s="28">
        <f t="shared" si="267"/>
        <v>0</v>
      </c>
    </row>
    <row r="686" spans="2:14" s="8" customFormat="1" ht="56.25" hidden="1">
      <c r="B686" s="27" t="s">
        <v>26</v>
      </c>
      <c r="C686" s="27" t="s">
        <v>72</v>
      </c>
      <c r="D686" s="24" t="s">
        <v>23</v>
      </c>
      <c r="E686" s="27" t="s">
        <v>26</v>
      </c>
      <c r="F686" s="27" t="s">
        <v>72</v>
      </c>
      <c r="G686" s="67" t="s">
        <v>192</v>
      </c>
      <c r="H686" s="67" t="s">
        <v>16</v>
      </c>
      <c r="I686" s="27" t="s">
        <v>431</v>
      </c>
      <c r="J686" s="67" t="s">
        <v>483</v>
      </c>
      <c r="K686" s="27" t="s">
        <v>24</v>
      </c>
      <c r="L686" s="28"/>
      <c r="M686" s="28"/>
      <c r="N686" s="28"/>
    </row>
    <row r="687" spans="2:14" s="8" customFormat="1" ht="56.25" hidden="1">
      <c r="B687" s="27" t="s">
        <v>26</v>
      </c>
      <c r="C687" s="27" t="s">
        <v>72</v>
      </c>
      <c r="D687" s="24" t="s">
        <v>484</v>
      </c>
      <c r="E687" s="27" t="s">
        <v>26</v>
      </c>
      <c r="F687" s="27" t="s">
        <v>72</v>
      </c>
      <c r="G687" s="67" t="s">
        <v>192</v>
      </c>
      <c r="H687" s="67" t="s">
        <v>16</v>
      </c>
      <c r="I687" s="27" t="s">
        <v>485</v>
      </c>
      <c r="J687" s="67" t="s">
        <v>18</v>
      </c>
      <c r="K687" s="27"/>
      <c r="L687" s="28">
        <f>L688</f>
        <v>0</v>
      </c>
      <c r="M687" s="28">
        <f t="shared" ref="M687:N689" si="268">M688</f>
        <v>0</v>
      </c>
      <c r="N687" s="28">
        <f t="shared" si="268"/>
        <v>0</v>
      </c>
    </row>
    <row r="688" spans="2:14" s="8" customFormat="1" ht="37.5" hidden="1">
      <c r="B688" s="27" t="s">
        <v>26</v>
      </c>
      <c r="C688" s="27" t="s">
        <v>72</v>
      </c>
      <c r="D688" s="24" t="s">
        <v>486</v>
      </c>
      <c r="E688" s="27" t="s">
        <v>26</v>
      </c>
      <c r="F688" s="27" t="s">
        <v>72</v>
      </c>
      <c r="G688" s="67" t="s">
        <v>192</v>
      </c>
      <c r="H688" s="67" t="s">
        <v>16</v>
      </c>
      <c r="I688" s="27" t="s">
        <v>485</v>
      </c>
      <c r="J688" s="67" t="s">
        <v>487</v>
      </c>
      <c r="K688" s="27"/>
      <c r="L688" s="28">
        <f>L689</f>
        <v>0</v>
      </c>
      <c r="M688" s="28">
        <f t="shared" si="268"/>
        <v>0</v>
      </c>
      <c r="N688" s="28">
        <f t="shared" si="268"/>
        <v>0</v>
      </c>
    </row>
    <row r="689" spans="2:14" s="8" customFormat="1" ht="56.25" hidden="1">
      <c r="B689" s="27" t="s">
        <v>26</v>
      </c>
      <c r="C689" s="27" t="s">
        <v>72</v>
      </c>
      <c r="D689" s="24" t="s">
        <v>125</v>
      </c>
      <c r="E689" s="27" t="s">
        <v>26</v>
      </c>
      <c r="F689" s="27" t="s">
        <v>72</v>
      </c>
      <c r="G689" s="67" t="s">
        <v>192</v>
      </c>
      <c r="H689" s="67" t="s">
        <v>16</v>
      </c>
      <c r="I689" s="27" t="s">
        <v>485</v>
      </c>
      <c r="J689" s="67" t="s">
        <v>487</v>
      </c>
      <c r="K689" s="27" t="s">
        <v>34</v>
      </c>
      <c r="L689" s="28">
        <f>L690</f>
        <v>0</v>
      </c>
      <c r="M689" s="28">
        <f t="shared" si="268"/>
        <v>0</v>
      </c>
      <c r="N689" s="28">
        <f t="shared" si="268"/>
        <v>0</v>
      </c>
    </row>
    <row r="690" spans="2:14" s="8" customFormat="1" ht="56.25" hidden="1">
      <c r="B690" s="27" t="s">
        <v>26</v>
      </c>
      <c r="C690" s="27" t="s">
        <v>72</v>
      </c>
      <c r="D690" s="24" t="s">
        <v>23</v>
      </c>
      <c r="E690" s="27" t="s">
        <v>26</v>
      </c>
      <c r="F690" s="27" t="s">
        <v>72</v>
      </c>
      <c r="G690" s="67" t="s">
        <v>192</v>
      </c>
      <c r="H690" s="67" t="s">
        <v>16</v>
      </c>
      <c r="I690" s="27" t="s">
        <v>485</v>
      </c>
      <c r="J690" s="67" t="s">
        <v>487</v>
      </c>
      <c r="K690" s="27" t="s">
        <v>24</v>
      </c>
      <c r="L690" s="28"/>
      <c r="M690" s="28"/>
      <c r="N690" s="28"/>
    </row>
    <row r="691" spans="2:14" s="8" customFormat="1" ht="37.5" hidden="1">
      <c r="B691" s="27" t="s">
        <v>26</v>
      </c>
      <c r="C691" s="27" t="s">
        <v>72</v>
      </c>
      <c r="D691" s="24" t="s">
        <v>488</v>
      </c>
      <c r="E691" s="27" t="s">
        <v>26</v>
      </c>
      <c r="F691" s="27" t="s">
        <v>72</v>
      </c>
      <c r="G691" s="67" t="s">
        <v>192</v>
      </c>
      <c r="H691" s="67" t="s">
        <v>16</v>
      </c>
      <c r="I691" s="27" t="s">
        <v>489</v>
      </c>
      <c r="J691" s="67" t="s">
        <v>18</v>
      </c>
      <c r="K691" s="27"/>
      <c r="L691" s="28">
        <f>L692</f>
        <v>0</v>
      </c>
      <c r="M691" s="28">
        <f t="shared" ref="M691:N693" si="269">M692</f>
        <v>0</v>
      </c>
      <c r="N691" s="28">
        <f t="shared" si="269"/>
        <v>0</v>
      </c>
    </row>
    <row r="692" spans="2:14" s="8" customFormat="1" ht="37.5" hidden="1">
      <c r="B692" s="27" t="s">
        <v>26</v>
      </c>
      <c r="C692" s="27" t="s">
        <v>72</v>
      </c>
      <c r="D692" s="24" t="s">
        <v>490</v>
      </c>
      <c r="E692" s="27" t="s">
        <v>26</v>
      </c>
      <c r="F692" s="27" t="s">
        <v>72</v>
      </c>
      <c r="G692" s="67" t="s">
        <v>192</v>
      </c>
      <c r="H692" s="67" t="s">
        <v>16</v>
      </c>
      <c r="I692" s="67" t="s">
        <v>489</v>
      </c>
      <c r="J692" s="67" t="s">
        <v>491</v>
      </c>
      <c r="K692" s="27"/>
      <c r="L692" s="28">
        <f>L693</f>
        <v>0</v>
      </c>
      <c r="M692" s="28">
        <f t="shared" si="269"/>
        <v>0</v>
      </c>
      <c r="N692" s="28">
        <f t="shared" si="269"/>
        <v>0</v>
      </c>
    </row>
    <row r="693" spans="2:14" s="8" customFormat="1" ht="56.25" hidden="1">
      <c r="B693" s="27" t="s">
        <v>26</v>
      </c>
      <c r="C693" s="27" t="s">
        <v>72</v>
      </c>
      <c r="D693" s="24" t="s">
        <v>125</v>
      </c>
      <c r="E693" s="27" t="s">
        <v>26</v>
      </c>
      <c r="F693" s="27" t="s">
        <v>72</v>
      </c>
      <c r="G693" s="67" t="s">
        <v>192</v>
      </c>
      <c r="H693" s="67" t="s">
        <v>16</v>
      </c>
      <c r="I693" s="67" t="s">
        <v>489</v>
      </c>
      <c r="J693" s="67" t="s">
        <v>491</v>
      </c>
      <c r="K693" s="27" t="s">
        <v>34</v>
      </c>
      <c r="L693" s="28">
        <f>L694</f>
        <v>0</v>
      </c>
      <c r="M693" s="28">
        <f t="shared" si="269"/>
        <v>0</v>
      </c>
      <c r="N693" s="28">
        <f t="shared" si="269"/>
        <v>0</v>
      </c>
    </row>
    <row r="694" spans="2:14" s="8" customFormat="1" ht="56.25" hidden="1">
      <c r="B694" s="27" t="s">
        <v>26</v>
      </c>
      <c r="C694" s="27" t="s">
        <v>72</v>
      </c>
      <c r="D694" s="24" t="s">
        <v>23</v>
      </c>
      <c r="E694" s="27" t="s">
        <v>26</v>
      </c>
      <c r="F694" s="27" t="s">
        <v>72</v>
      </c>
      <c r="G694" s="67" t="s">
        <v>192</v>
      </c>
      <c r="H694" s="67" t="s">
        <v>16</v>
      </c>
      <c r="I694" s="67" t="s">
        <v>489</v>
      </c>
      <c r="J694" s="67" t="s">
        <v>491</v>
      </c>
      <c r="K694" s="27" t="s">
        <v>24</v>
      </c>
      <c r="L694" s="28"/>
      <c r="M694" s="28"/>
      <c r="N694" s="28"/>
    </row>
    <row r="695" spans="2:14" s="8" customFormat="1" ht="37.5" hidden="1">
      <c r="B695" s="27" t="s">
        <v>26</v>
      </c>
      <c r="C695" s="27" t="s">
        <v>72</v>
      </c>
      <c r="D695" s="24" t="s">
        <v>492</v>
      </c>
      <c r="E695" s="27" t="s">
        <v>26</v>
      </c>
      <c r="F695" s="27" t="s">
        <v>72</v>
      </c>
      <c r="G695" s="67" t="s">
        <v>192</v>
      </c>
      <c r="H695" s="67" t="s">
        <v>16</v>
      </c>
      <c r="I695" s="27" t="s">
        <v>493</v>
      </c>
      <c r="J695" s="67" t="s">
        <v>18</v>
      </c>
      <c r="K695" s="27"/>
      <c r="L695" s="28">
        <f>L696</f>
        <v>1000</v>
      </c>
      <c r="M695" s="28">
        <f t="shared" ref="M695:N697" si="270">M696</f>
        <v>1000</v>
      </c>
      <c r="N695" s="86">
        <f t="shared" si="270"/>
        <v>0</v>
      </c>
    </row>
    <row r="696" spans="2:14" s="8" customFormat="1" ht="37.5" hidden="1">
      <c r="B696" s="27" t="s">
        <v>26</v>
      </c>
      <c r="C696" s="27" t="s">
        <v>72</v>
      </c>
      <c r="D696" s="24" t="s">
        <v>494</v>
      </c>
      <c r="E696" s="27" t="s">
        <v>26</v>
      </c>
      <c r="F696" s="27" t="s">
        <v>72</v>
      </c>
      <c r="G696" s="67" t="s">
        <v>192</v>
      </c>
      <c r="H696" s="67" t="s">
        <v>16</v>
      </c>
      <c r="I696" s="67" t="s">
        <v>493</v>
      </c>
      <c r="J696" s="67" t="s">
        <v>495</v>
      </c>
      <c r="K696" s="27"/>
      <c r="L696" s="28">
        <f>L697</f>
        <v>1000</v>
      </c>
      <c r="M696" s="28">
        <f t="shared" si="270"/>
        <v>1000</v>
      </c>
      <c r="N696" s="86">
        <f t="shared" si="270"/>
        <v>0</v>
      </c>
    </row>
    <row r="697" spans="2:14" s="8" customFormat="1" ht="56.25" hidden="1">
      <c r="B697" s="27" t="s">
        <v>26</v>
      </c>
      <c r="C697" s="27" t="s">
        <v>72</v>
      </c>
      <c r="D697" s="24" t="s">
        <v>125</v>
      </c>
      <c r="E697" s="27" t="s">
        <v>26</v>
      </c>
      <c r="F697" s="27" t="s">
        <v>72</v>
      </c>
      <c r="G697" s="67" t="s">
        <v>192</v>
      </c>
      <c r="H697" s="67" t="s">
        <v>16</v>
      </c>
      <c r="I697" s="67" t="s">
        <v>493</v>
      </c>
      <c r="J697" s="67" t="s">
        <v>495</v>
      </c>
      <c r="K697" s="27" t="s">
        <v>34</v>
      </c>
      <c r="L697" s="28">
        <f>L698</f>
        <v>1000</v>
      </c>
      <c r="M697" s="28">
        <f t="shared" si="270"/>
        <v>1000</v>
      </c>
      <c r="N697" s="86">
        <f t="shared" si="270"/>
        <v>0</v>
      </c>
    </row>
    <row r="698" spans="2:14" s="8" customFormat="1" ht="56.25" hidden="1">
      <c r="B698" s="27" t="s">
        <v>26</v>
      </c>
      <c r="C698" s="27" t="s">
        <v>72</v>
      </c>
      <c r="D698" s="24" t="s">
        <v>23</v>
      </c>
      <c r="E698" s="27" t="s">
        <v>26</v>
      </c>
      <c r="F698" s="27" t="s">
        <v>72</v>
      </c>
      <c r="G698" s="67" t="s">
        <v>192</v>
      </c>
      <c r="H698" s="67" t="s">
        <v>16</v>
      </c>
      <c r="I698" s="67" t="s">
        <v>493</v>
      </c>
      <c r="J698" s="67" t="s">
        <v>495</v>
      </c>
      <c r="K698" s="27" t="s">
        <v>24</v>
      </c>
      <c r="L698" s="28">
        <f>1000</f>
        <v>1000</v>
      </c>
      <c r="M698" s="28">
        <f>0+1000</f>
        <v>1000</v>
      </c>
      <c r="N698" s="86">
        <f t="shared" ref="N698" si="271">1000-1000</f>
        <v>0</v>
      </c>
    </row>
    <row r="699" spans="2:14" s="8" customFormat="1" ht="37.5" hidden="1">
      <c r="B699" s="27" t="s">
        <v>26</v>
      </c>
      <c r="C699" s="27" t="s">
        <v>72</v>
      </c>
      <c r="D699" s="24" t="s">
        <v>496</v>
      </c>
      <c r="E699" s="27" t="s">
        <v>26</v>
      </c>
      <c r="F699" s="27" t="s">
        <v>72</v>
      </c>
      <c r="G699" s="67" t="s">
        <v>192</v>
      </c>
      <c r="H699" s="67" t="s">
        <v>16</v>
      </c>
      <c r="I699" s="27" t="s">
        <v>497</v>
      </c>
      <c r="J699" s="67" t="s">
        <v>18</v>
      </c>
      <c r="K699" s="27"/>
      <c r="L699" s="28">
        <f>L700</f>
        <v>900</v>
      </c>
      <c r="M699" s="28">
        <f t="shared" ref="M699:N701" si="272">M700</f>
        <v>600</v>
      </c>
      <c r="N699" s="28">
        <f t="shared" si="272"/>
        <v>600</v>
      </c>
    </row>
    <row r="700" spans="2:14" s="8" customFormat="1" ht="37.5" hidden="1">
      <c r="B700" s="27" t="s">
        <v>26</v>
      </c>
      <c r="C700" s="27" t="s">
        <v>72</v>
      </c>
      <c r="D700" s="24" t="s">
        <v>498</v>
      </c>
      <c r="E700" s="27" t="s">
        <v>26</v>
      </c>
      <c r="F700" s="27" t="s">
        <v>72</v>
      </c>
      <c r="G700" s="67" t="s">
        <v>192</v>
      </c>
      <c r="H700" s="67" t="s">
        <v>16</v>
      </c>
      <c r="I700" s="67" t="s">
        <v>497</v>
      </c>
      <c r="J700" s="67" t="s">
        <v>499</v>
      </c>
      <c r="K700" s="27"/>
      <c r="L700" s="28">
        <f>L701</f>
        <v>900</v>
      </c>
      <c r="M700" s="28">
        <f t="shared" si="272"/>
        <v>600</v>
      </c>
      <c r="N700" s="28">
        <f t="shared" si="272"/>
        <v>600</v>
      </c>
    </row>
    <row r="701" spans="2:14" s="8" customFormat="1" ht="56.25" hidden="1">
      <c r="B701" s="27" t="s">
        <v>26</v>
      </c>
      <c r="C701" s="27" t="s">
        <v>72</v>
      </c>
      <c r="D701" s="24" t="s">
        <v>125</v>
      </c>
      <c r="E701" s="27" t="s">
        <v>26</v>
      </c>
      <c r="F701" s="27" t="s">
        <v>72</v>
      </c>
      <c r="G701" s="67" t="s">
        <v>192</v>
      </c>
      <c r="H701" s="67" t="s">
        <v>16</v>
      </c>
      <c r="I701" s="67" t="s">
        <v>497</v>
      </c>
      <c r="J701" s="67" t="s">
        <v>499</v>
      </c>
      <c r="K701" s="27" t="s">
        <v>34</v>
      </c>
      <c r="L701" s="28">
        <f>L702</f>
        <v>900</v>
      </c>
      <c r="M701" s="28">
        <f t="shared" si="272"/>
        <v>600</v>
      </c>
      <c r="N701" s="28">
        <f t="shared" si="272"/>
        <v>600</v>
      </c>
    </row>
    <row r="702" spans="2:14" s="8" customFormat="1" ht="56.25" hidden="1">
      <c r="B702" s="27" t="s">
        <v>26</v>
      </c>
      <c r="C702" s="27" t="s">
        <v>72</v>
      </c>
      <c r="D702" s="24" t="s">
        <v>23</v>
      </c>
      <c r="E702" s="27" t="s">
        <v>26</v>
      </c>
      <c r="F702" s="27" t="s">
        <v>72</v>
      </c>
      <c r="G702" s="67" t="s">
        <v>192</v>
      </c>
      <c r="H702" s="67" t="s">
        <v>16</v>
      </c>
      <c r="I702" s="67" t="s">
        <v>497</v>
      </c>
      <c r="J702" s="67" t="s">
        <v>499</v>
      </c>
      <c r="K702" s="27" t="s">
        <v>24</v>
      </c>
      <c r="L702" s="28">
        <f>1000-100</f>
        <v>900</v>
      </c>
      <c r="M702" s="28">
        <f>600</f>
        <v>600</v>
      </c>
      <c r="N702" s="28">
        <f>600</f>
        <v>600</v>
      </c>
    </row>
    <row r="703" spans="2:14" s="8" customFormat="1" ht="37.5" hidden="1">
      <c r="B703" s="27" t="s">
        <v>26</v>
      </c>
      <c r="C703" s="27" t="s">
        <v>72</v>
      </c>
      <c r="D703" s="24" t="s">
        <v>500</v>
      </c>
      <c r="E703" s="27" t="s">
        <v>26</v>
      </c>
      <c r="F703" s="27" t="s">
        <v>72</v>
      </c>
      <c r="G703" s="67" t="s">
        <v>192</v>
      </c>
      <c r="H703" s="67" t="s">
        <v>16</v>
      </c>
      <c r="I703" s="27" t="s">
        <v>501</v>
      </c>
      <c r="J703" s="67" t="s">
        <v>18</v>
      </c>
      <c r="K703" s="27"/>
      <c r="L703" s="28">
        <f>L704</f>
        <v>100</v>
      </c>
      <c r="M703" s="86">
        <f t="shared" ref="M703:N705" si="273">M704</f>
        <v>0</v>
      </c>
      <c r="N703" s="86">
        <f t="shared" si="273"/>
        <v>0</v>
      </c>
    </row>
    <row r="704" spans="2:14" s="8" customFormat="1" hidden="1">
      <c r="B704" s="27" t="s">
        <v>26</v>
      </c>
      <c r="C704" s="27" t="s">
        <v>72</v>
      </c>
      <c r="D704" s="24" t="s">
        <v>502</v>
      </c>
      <c r="E704" s="27" t="s">
        <v>26</v>
      </c>
      <c r="F704" s="27" t="s">
        <v>72</v>
      </c>
      <c r="G704" s="67" t="s">
        <v>192</v>
      </c>
      <c r="H704" s="67" t="s">
        <v>16</v>
      </c>
      <c r="I704" s="67" t="s">
        <v>501</v>
      </c>
      <c r="J704" s="67" t="s">
        <v>503</v>
      </c>
      <c r="K704" s="27"/>
      <c r="L704" s="28">
        <f>L705</f>
        <v>100</v>
      </c>
      <c r="M704" s="86">
        <f t="shared" si="273"/>
        <v>0</v>
      </c>
      <c r="N704" s="86">
        <f t="shared" si="273"/>
        <v>0</v>
      </c>
    </row>
    <row r="705" spans="2:14" s="8" customFormat="1" ht="56.25" hidden="1">
      <c r="B705" s="27" t="s">
        <v>26</v>
      </c>
      <c r="C705" s="27" t="s">
        <v>72</v>
      </c>
      <c r="D705" s="24" t="s">
        <v>125</v>
      </c>
      <c r="E705" s="27" t="s">
        <v>26</v>
      </c>
      <c r="F705" s="27" t="s">
        <v>72</v>
      </c>
      <c r="G705" s="67" t="s">
        <v>192</v>
      </c>
      <c r="H705" s="67" t="s">
        <v>16</v>
      </c>
      <c r="I705" s="67" t="s">
        <v>501</v>
      </c>
      <c r="J705" s="67" t="s">
        <v>503</v>
      </c>
      <c r="K705" s="27" t="s">
        <v>34</v>
      </c>
      <c r="L705" s="28">
        <f>L706</f>
        <v>100</v>
      </c>
      <c r="M705" s="86">
        <f t="shared" si="273"/>
        <v>0</v>
      </c>
      <c r="N705" s="86">
        <f t="shared" si="273"/>
        <v>0</v>
      </c>
    </row>
    <row r="706" spans="2:14" s="8" customFormat="1" ht="56.25" hidden="1">
      <c r="B706" s="27" t="s">
        <v>26</v>
      </c>
      <c r="C706" s="27" t="s">
        <v>72</v>
      </c>
      <c r="D706" s="24" t="s">
        <v>23</v>
      </c>
      <c r="E706" s="27" t="s">
        <v>26</v>
      </c>
      <c r="F706" s="27" t="s">
        <v>72</v>
      </c>
      <c r="G706" s="67" t="s">
        <v>192</v>
      </c>
      <c r="H706" s="67" t="s">
        <v>16</v>
      </c>
      <c r="I706" s="67" t="s">
        <v>501</v>
      </c>
      <c r="J706" s="67" t="s">
        <v>503</v>
      </c>
      <c r="K706" s="27" t="s">
        <v>24</v>
      </c>
      <c r="L706" s="28">
        <f>100</f>
        <v>100</v>
      </c>
      <c r="M706" s="86"/>
      <c r="N706" s="86"/>
    </row>
    <row r="707" spans="2:14" s="8" customFormat="1" ht="75" hidden="1">
      <c r="B707" s="27" t="s">
        <v>26</v>
      </c>
      <c r="C707" s="27" t="s">
        <v>72</v>
      </c>
      <c r="D707" s="24" t="s">
        <v>504</v>
      </c>
      <c r="E707" s="27" t="s">
        <v>26</v>
      </c>
      <c r="F707" s="27" t="s">
        <v>72</v>
      </c>
      <c r="G707" s="67" t="s">
        <v>192</v>
      </c>
      <c r="H707" s="67" t="s">
        <v>16</v>
      </c>
      <c r="I707" s="27" t="s">
        <v>505</v>
      </c>
      <c r="J707" s="67" t="s">
        <v>18</v>
      </c>
      <c r="K707" s="27"/>
      <c r="L707" s="28">
        <f>L708</f>
        <v>0</v>
      </c>
      <c r="M707" s="28">
        <f t="shared" ref="M707:N709" si="274">M708</f>
        <v>0</v>
      </c>
      <c r="N707" s="28">
        <f t="shared" si="274"/>
        <v>0</v>
      </c>
    </row>
    <row r="708" spans="2:14" s="8" customFormat="1" ht="56.25" hidden="1">
      <c r="B708" s="27" t="s">
        <v>26</v>
      </c>
      <c r="C708" s="27" t="s">
        <v>72</v>
      </c>
      <c r="D708" s="24" t="s">
        <v>506</v>
      </c>
      <c r="E708" s="27" t="s">
        <v>26</v>
      </c>
      <c r="F708" s="27" t="s">
        <v>72</v>
      </c>
      <c r="G708" s="67" t="s">
        <v>192</v>
      </c>
      <c r="H708" s="67" t="s">
        <v>16</v>
      </c>
      <c r="I708" s="67" t="s">
        <v>505</v>
      </c>
      <c r="J708" s="67" t="s">
        <v>507</v>
      </c>
      <c r="K708" s="27"/>
      <c r="L708" s="28">
        <f>L709</f>
        <v>0</v>
      </c>
      <c r="M708" s="28">
        <f t="shared" si="274"/>
        <v>0</v>
      </c>
      <c r="N708" s="28">
        <f t="shared" si="274"/>
        <v>0</v>
      </c>
    </row>
    <row r="709" spans="2:14" s="8" customFormat="1" ht="56.25" hidden="1">
      <c r="B709" s="27" t="s">
        <v>26</v>
      </c>
      <c r="C709" s="27" t="s">
        <v>72</v>
      </c>
      <c r="D709" s="24" t="s">
        <v>125</v>
      </c>
      <c r="E709" s="27" t="s">
        <v>26</v>
      </c>
      <c r="F709" s="27" t="s">
        <v>72</v>
      </c>
      <c r="G709" s="67" t="s">
        <v>192</v>
      </c>
      <c r="H709" s="67" t="s">
        <v>16</v>
      </c>
      <c r="I709" s="67" t="s">
        <v>505</v>
      </c>
      <c r="J709" s="67" t="s">
        <v>507</v>
      </c>
      <c r="K709" s="27" t="s">
        <v>34</v>
      </c>
      <c r="L709" s="28">
        <f>L710</f>
        <v>0</v>
      </c>
      <c r="M709" s="28">
        <f t="shared" si="274"/>
        <v>0</v>
      </c>
      <c r="N709" s="28">
        <f t="shared" si="274"/>
        <v>0</v>
      </c>
    </row>
    <row r="710" spans="2:14" s="8" customFormat="1" ht="56.25" hidden="1">
      <c r="B710" s="27" t="s">
        <v>26</v>
      </c>
      <c r="C710" s="27" t="s">
        <v>72</v>
      </c>
      <c r="D710" s="24" t="s">
        <v>23</v>
      </c>
      <c r="E710" s="27" t="s">
        <v>26</v>
      </c>
      <c r="F710" s="27" t="s">
        <v>72</v>
      </c>
      <c r="G710" s="67" t="s">
        <v>192</v>
      </c>
      <c r="H710" s="67" t="s">
        <v>16</v>
      </c>
      <c r="I710" s="67" t="s">
        <v>505</v>
      </c>
      <c r="J710" s="67" t="s">
        <v>507</v>
      </c>
      <c r="K710" s="27" t="s">
        <v>24</v>
      </c>
      <c r="L710" s="28">
        <f>(270-15)-255</f>
        <v>0</v>
      </c>
      <c r="M710" s="28">
        <f t="shared" ref="M710:N710" si="275">(270-15)-255</f>
        <v>0</v>
      </c>
      <c r="N710" s="28">
        <f t="shared" si="275"/>
        <v>0</v>
      </c>
    </row>
    <row r="711" spans="2:14" s="8" customFormat="1" ht="93.75" hidden="1">
      <c r="B711" s="27" t="s">
        <v>26</v>
      </c>
      <c r="C711" s="27" t="s">
        <v>72</v>
      </c>
      <c r="D711" s="24" t="s">
        <v>508</v>
      </c>
      <c r="E711" s="27" t="s">
        <v>26</v>
      </c>
      <c r="F711" s="27" t="s">
        <v>72</v>
      </c>
      <c r="G711" s="67" t="s">
        <v>192</v>
      </c>
      <c r="H711" s="67" t="s">
        <v>16</v>
      </c>
      <c r="I711" s="27" t="s">
        <v>509</v>
      </c>
      <c r="J711" s="67" t="s">
        <v>18</v>
      </c>
      <c r="K711" s="27"/>
      <c r="L711" s="28">
        <f>L712</f>
        <v>150</v>
      </c>
      <c r="M711" s="28">
        <f t="shared" ref="M711:N713" si="276">M712</f>
        <v>100</v>
      </c>
      <c r="N711" s="28">
        <f t="shared" si="276"/>
        <v>100</v>
      </c>
    </row>
    <row r="712" spans="2:14" s="8" customFormat="1" ht="93.75" hidden="1">
      <c r="B712" s="27" t="s">
        <v>26</v>
      </c>
      <c r="C712" s="27" t="s">
        <v>72</v>
      </c>
      <c r="D712" s="24" t="s">
        <v>510</v>
      </c>
      <c r="E712" s="27" t="s">
        <v>26</v>
      </c>
      <c r="F712" s="27" t="s">
        <v>72</v>
      </c>
      <c r="G712" s="67" t="s">
        <v>192</v>
      </c>
      <c r="H712" s="67" t="s">
        <v>16</v>
      </c>
      <c r="I712" s="67" t="s">
        <v>509</v>
      </c>
      <c r="J712" s="67" t="s">
        <v>511</v>
      </c>
      <c r="K712" s="27"/>
      <c r="L712" s="28">
        <f>L713</f>
        <v>150</v>
      </c>
      <c r="M712" s="28">
        <f t="shared" si="276"/>
        <v>100</v>
      </c>
      <c r="N712" s="28">
        <f t="shared" si="276"/>
        <v>100</v>
      </c>
    </row>
    <row r="713" spans="2:14" s="8" customFormat="1" ht="56.25" hidden="1">
      <c r="B713" s="27" t="s">
        <v>26</v>
      </c>
      <c r="C713" s="27" t="s">
        <v>72</v>
      </c>
      <c r="D713" s="24" t="s">
        <v>125</v>
      </c>
      <c r="E713" s="27" t="s">
        <v>26</v>
      </c>
      <c r="F713" s="27" t="s">
        <v>72</v>
      </c>
      <c r="G713" s="67" t="s">
        <v>192</v>
      </c>
      <c r="H713" s="67" t="s">
        <v>16</v>
      </c>
      <c r="I713" s="67" t="s">
        <v>509</v>
      </c>
      <c r="J713" s="67" t="s">
        <v>511</v>
      </c>
      <c r="K713" s="27" t="s">
        <v>34</v>
      </c>
      <c r="L713" s="28">
        <f>L714</f>
        <v>150</v>
      </c>
      <c r="M713" s="28">
        <f t="shared" si="276"/>
        <v>100</v>
      </c>
      <c r="N713" s="28">
        <f t="shared" si="276"/>
        <v>100</v>
      </c>
    </row>
    <row r="714" spans="2:14" s="8" customFormat="1" ht="56.25" hidden="1">
      <c r="B714" s="27" t="s">
        <v>26</v>
      </c>
      <c r="C714" s="27" t="s">
        <v>72</v>
      </c>
      <c r="D714" s="24" t="s">
        <v>23</v>
      </c>
      <c r="E714" s="27" t="s">
        <v>26</v>
      </c>
      <c r="F714" s="27" t="s">
        <v>72</v>
      </c>
      <c r="G714" s="67" t="s">
        <v>192</v>
      </c>
      <c r="H714" s="67" t="s">
        <v>16</v>
      </c>
      <c r="I714" s="67" t="s">
        <v>509</v>
      </c>
      <c r="J714" s="67" t="s">
        <v>511</v>
      </c>
      <c r="K714" s="27" t="s">
        <v>24</v>
      </c>
      <c r="L714" s="28">
        <f>150</f>
        <v>150</v>
      </c>
      <c r="M714" s="28">
        <f>100</f>
        <v>100</v>
      </c>
      <c r="N714" s="28">
        <f>100</f>
        <v>100</v>
      </c>
    </row>
    <row r="715" spans="2:14" s="8" customFormat="1" ht="56.25" hidden="1">
      <c r="B715" s="27" t="s">
        <v>26</v>
      </c>
      <c r="C715" s="27" t="s">
        <v>72</v>
      </c>
      <c r="D715" s="24" t="s">
        <v>512</v>
      </c>
      <c r="E715" s="27" t="s">
        <v>26</v>
      </c>
      <c r="F715" s="27" t="s">
        <v>72</v>
      </c>
      <c r="G715" s="67" t="s">
        <v>192</v>
      </c>
      <c r="H715" s="67" t="s">
        <v>16</v>
      </c>
      <c r="I715" s="27" t="s">
        <v>513</v>
      </c>
      <c r="J715" s="67" t="s">
        <v>18</v>
      </c>
      <c r="K715" s="27"/>
      <c r="L715" s="28">
        <f>L716</f>
        <v>50</v>
      </c>
      <c r="M715" s="28">
        <f t="shared" ref="M715:N717" si="277">M716</f>
        <v>30</v>
      </c>
      <c r="N715" s="28">
        <f t="shared" si="277"/>
        <v>20</v>
      </c>
    </row>
    <row r="716" spans="2:14" s="8" customFormat="1" ht="37.5" hidden="1">
      <c r="B716" s="27" t="s">
        <v>26</v>
      </c>
      <c r="C716" s="27" t="s">
        <v>72</v>
      </c>
      <c r="D716" s="24" t="s">
        <v>514</v>
      </c>
      <c r="E716" s="27" t="s">
        <v>26</v>
      </c>
      <c r="F716" s="27" t="s">
        <v>72</v>
      </c>
      <c r="G716" s="67" t="s">
        <v>192</v>
      </c>
      <c r="H716" s="67" t="s">
        <v>16</v>
      </c>
      <c r="I716" s="67" t="s">
        <v>513</v>
      </c>
      <c r="J716" s="67" t="s">
        <v>515</v>
      </c>
      <c r="K716" s="27"/>
      <c r="L716" s="28">
        <f>L717</f>
        <v>50</v>
      </c>
      <c r="M716" s="28">
        <f t="shared" si="277"/>
        <v>30</v>
      </c>
      <c r="N716" s="28">
        <f t="shared" si="277"/>
        <v>20</v>
      </c>
    </row>
    <row r="717" spans="2:14" s="8" customFormat="1" ht="56.25" hidden="1">
      <c r="B717" s="27" t="s">
        <v>26</v>
      </c>
      <c r="C717" s="27" t="s">
        <v>72</v>
      </c>
      <c r="D717" s="24" t="s">
        <v>125</v>
      </c>
      <c r="E717" s="27" t="s">
        <v>26</v>
      </c>
      <c r="F717" s="27" t="s">
        <v>72</v>
      </c>
      <c r="G717" s="67" t="s">
        <v>192</v>
      </c>
      <c r="H717" s="67" t="s">
        <v>16</v>
      </c>
      <c r="I717" s="67" t="s">
        <v>513</v>
      </c>
      <c r="J717" s="67" t="s">
        <v>515</v>
      </c>
      <c r="K717" s="27" t="s">
        <v>34</v>
      </c>
      <c r="L717" s="28">
        <f>L718</f>
        <v>50</v>
      </c>
      <c r="M717" s="28">
        <f t="shared" si="277"/>
        <v>30</v>
      </c>
      <c r="N717" s="28">
        <f t="shared" si="277"/>
        <v>20</v>
      </c>
    </row>
    <row r="718" spans="2:14" s="8" customFormat="1" ht="56.25" hidden="1">
      <c r="B718" s="27" t="s">
        <v>26</v>
      </c>
      <c r="C718" s="27" t="s">
        <v>72</v>
      </c>
      <c r="D718" s="24" t="s">
        <v>23</v>
      </c>
      <c r="E718" s="27" t="s">
        <v>26</v>
      </c>
      <c r="F718" s="27" t="s">
        <v>72</v>
      </c>
      <c r="G718" s="67" t="s">
        <v>192</v>
      </c>
      <c r="H718" s="67" t="s">
        <v>16</v>
      </c>
      <c r="I718" s="67" t="s">
        <v>513</v>
      </c>
      <c r="J718" s="67" t="s">
        <v>515</v>
      </c>
      <c r="K718" s="27" t="s">
        <v>24</v>
      </c>
      <c r="L718" s="28">
        <f>50</f>
        <v>50</v>
      </c>
      <c r="M718" s="28">
        <f>30</f>
        <v>30</v>
      </c>
      <c r="N718" s="28">
        <f>20</f>
        <v>20</v>
      </c>
    </row>
    <row r="719" spans="2:14" s="8" customFormat="1" ht="112.5" hidden="1">
      <c r="B719" s="27" t="s">
        <v>26</v>
      </c>
      <c r="C719" s="27" t="s">
        <v>72</v>
      </c>
      <c r="D719" s="24" t="s">
        <v>551</v>
      </c>
      <c r="E719" s="27" t="s">
        <v>26</v>
      </c>
      <c r="F719" s="27" t="s">
        <v>72</v>
      </c>
      <c r="G719" s="67" t="s">
        <v>192</v>
      </c>
      <c r="H719" s="67" t="s">
        <v>16</v>
      </c>
      <c r="I719" s="67" t="s">
        <v>538</v>
      </c>
      <c r="J719" s="67" t="s">
        <v>18</v>
      </c>
      <c r="K719" s="27"/>
      <c r="L719" s="28">
        <f>L720+L723+L726+L729</f>
        <v>0</v>
      </c>
      <c r="M719" s="28">
        <f t="shared" ref="M719:N719" si="278">M720+M723+M726+M729</f>
        <v>0</v>
      </c>
      <c r="N719" s="28">
        <f t="shared" si="278"/>
        <v>0</v>
      </c>
    </row>
    <row r="720" spans="2:14" s="8" customFormat="1" ht="56.25" hidden="1">
      <c r="B720" s="27" t="s">
        <v>26</v>
      </c>
      <c r="C720" s="27" t="s">
        <v>72</v>
      </c>
      <c r="D720" s="24" t="s">
        <v>540</v>
      </c>
      <c r="E720" s="27" t="s">
        <v>26</v>
      </c>
      <c r="F720" s="27" t="s">
        <v>72</v>
      </c>
      <c r="G720" s="67" t="s">
        <v>192</v>
      </c>
      <c r="H720" s="67" t="s">
        <v>16</v>
      </c>
      <c r="I720" s="67" t="s">
        <v>538</v>
      </c>
      <c r="J720" s="67" t="s">
        <v>539</v>
      </c>
      <c r="K720" s="27"/>
      <c r="L720" s="28">
        <f>L721</f>
        <v>0</v>
      </c>
      <c r="M720" s="28">
        <f t="shared" ref="M720:N721" si="279">M721</f>
        <v>0</v>
      </c>
      <c r="N720" s="28">
        <f t="shared" si="279"/>
        <v>0</v>
      </c>
    </row>
    <row r="721" spans="2:14" s="8" customFormat="1" ht="75" hidden="1">
      <c r="B721" s="27" t="s">
        <v>26</v>
      </c>
      <c r="C721" s="27" t="s">
        <v>72</v>
      </c>
      <c r="D721" s="24" t="s">
        <v>45</v>
      </c>
      <c r="E721" s="27" t="s">
        <v>26</v>
      </c>
      <c r="F721" s="27" t="s">
        <v>72</v>
      </c>
      <c r="G721" s="67" t="s">
        <v>192</v>
      </c>
      <c r="H721" s="67" t="s">
        <v>16</v>
      </c>
      <c r="I721" s="67" t="s">
        <v>538</v>
      </c>
      <c r="J721" s="67" t="s">
        <v>539</v>
      </c>
      <c r="K721" s="27" t="s">
        <v>552</v>
      </c>
      <c r="L721" s="28">
        <f>L722</f>
        <v>0</v>
      </c>
      <c r="M721" s="28">
        <f t="shared" si="279"/>
        <v>0</v>
      </c>
      <c r="N721" s="28">
        <f t="shared" si="279"/>
        <v>0</v>
      </c>
    </row>
    <row r="722" spans="2:14" s="8" customFormat="1" hidden="1">
      <c r="B722" s="27" t="s">
        <v>26</v>
      </c>
      <c r="C722" s="27" t="s">
        <v>72</v>
      </c>
      <c r="D722" s="24" t="s">
        <v>46</v>
      </c>
      <c r="E722" s="27" t="s">
        <v>26</v>
      </c>
      <c r="F722" s="27" t="s">
        <v>72</v>
      </c>
      <c r="G722" s="67" t="s">
        <v>192</v>
      </c>
      <c r="H722" s="67" t="s">
        <v>16</v>
      </c>
      <c r="I722" s="67" t="s">
        <v>538</v>
      </c>
      <c r="J722" s="67" t="s">
        <v>539</v>
      </c>
      <c r="K722" s="27" t="s">
        <v>553</v>
      </c>
      <c r="L722" s="28"/>
      <c r="M722" s="28"/>
      <c r="N722" s="28"/>
    </row>
    <row r="723" spans="2:14" s="8" customFormat="1" ht="150" hidden="1">
      <c r="B723" s="27" t="s">
        <v>26</v>
      </c>
      <c r="C723" s="27" t="s">
        <v>72</v>
      </c>
      <c r="D723" s="24" t="s">
        <v>542</v>
      </c>
      <c r="E723" s="27" t="s">
        <v>26</v>
      </c>
      <c r="F723" s="27" t="s">
        <v>72</v>
      </c>
      <c r="G723" s="67" t="s">
        <v>192</v>
      </c>
      <c r="H723" s="67" t="s">
        <v>16</v>
      </c>
      <c r="I723" s="67" t="s">
        <v>538</v>
      </c>
      <c r="J723" s="67" t="s">
        <v>541</v>
      </c>
      <c r="K723" s="27"/>
      <c r="L723" s="28">
        <f>L724</f>
        <v>0</v>
      </c>
      <c r="M723" s="28">
        <f t="shared" ref="M723:N724" si="280">M724</f>
        <v>0</v>
      </c>
      <c r="N723" s="28">
        <f t="shared" si="280"/>
        <v>0</v>
      </c>
    </row>
    <row r="724" spans="2:14" s="8" customFormat="1" ht="75" hidden="1">
      <c r="B724" s="27" t="s">
        <v>26</v>
      </c>
      <c r="C724" s="27" t="s">
        <v>72</v>
      </c>
      <c r="D724" s="24" t="s">
        <v>45</v>
      </c>
      <c r="E724" s="27" t="s">
        <v>26</v>
      </c>
      <c r="F724" s="27" t="s">
        <v>72</v>
      </c>
      <c r="G724" s="67" t="s">
        <v>192</v>
      </c>
      <c r="H724" s="67" t="s">
        <v>16</v>
      </c>
      <c r="I724" s="67" t="s">
        <v>538</v>
      </c>
      <c r="J724" s="67" t="s">
        <v>541</v>
      </c>
      <c r="K724" s="27" t="s">
        <v>552</v>
      </c>
      <c r="L724" s="28">
        <f>L725</f>
        <v>0</v>
      </c>
      <c r="M724" s="28">
        <f t="shared" si="280"/>
        <v>0</v>
      </c>
      <c r="N724" s="28">
        <f t="shared" si="280"/>
        <v>0</v>
      </c>
    </row>
    <row r="725" spans="2:14" s="8" customFormat="1" hidden="1">
      <c r="B725" s="27" t="s">
        <v>26</v>
      </c>
      <c r="C725" s="27" t="s">
        <v>72</v>
      </c>
      <c r="D725" s="24" t="s">
        <v>46</v>
      </c>
      <c r="E725" s="27" t="s">
        <v>26</v>
      </c>
      <c r="F725" s="27" t="s">
        <v>72</v>
      </c>
      <c r="G725" s="67" t="s">
        <v>192</v>
      </c>
      <c r="H725" s="67" t="s">
        <v>16</v>
      </c>
      <c r="I725" s="67" t="s">
        <v>538</v>
      </c>
      <c r="J725" s="67" t="s">
        <v>541</v>
      </c>
      <c r="K725" s="27" t="s">
        <v>553</v>
      </c>
      <c r="L725" s="28"/>
      <c r="M725" s="28"/>
      <c r="N725" s="28"/>
    </row>
    <row r="726" spans="2:14" s="8" customFormat="1" ht="131.25" hidden="1">
      <c r="B726" s="27" t="s">
        <v>26</v>
      </c>
      <c r="C726" s="27" t="s">
        <v>72</v>
      </c>
      <c r="D726" s="24" t="s">
        <v>544</v>
      </c>
      <c r="E726" s="27" t="s">
        <v>26</v>
      </c>
      <c r="F726" s="27" t="s">
        <v>72</v>
      </c>
      <c r="G726" s="67" t="s">
        <v>192</v>
      </c>
      <c r="H726" s="67" t="s">
        <v>16</v>
      </c>
      <c r="I726" s="67" t="s">
        <v>538</v>
      </c>
      <c r="J726" s="67" t="s">
        <v>543</v>
      </c>
      <c r="K726" s="27"/>
      <c r="L726" s="28">
        <f>L727</f>
        <v>0</v>
      </c>
      <c r="M726" s="28">
        <f t="shared" ref="M726:N727" si="281">M727</f>
        <v>0</v>
      </c>
      <c r="N726" s="28">
        <f t="shared" si="281"/>
        <v>0</v>
      </c>
    </row>
    <row r="727" spans="2:14" s="8" customFormat="1" ht="75" hidden="1">
      <c r="B727" s="27" t="s">
        <v>26</v>
      </c>
      <c r="C727" s="27" t="s">
        <v>72</v>
      </c>
      <c r="D727" s="24" t="s">
        <v>45</v>
      </c>
      <c r="E727" s="27" t="s">
        <v>26</v>
      </c>
      <c r="F727" s="27" t="s">
        <v>72</v>
      </c>
      <c r="G727" s="67" t="s">
        <v>192</v>
      </c>
      <c r="H727" s="67" t="s">
        <v>16</v>
      </c>
      <c r="I727" s="67" t="s">
        <v>538</v>
      </c>
      <c r="J727" s="67" t="s">
        <v>543</v>
      </c>
      <c r="K727" s="27" t="s">
        <v>552</v>
      </c>
      <c r="L727" s="28">
        <f>L728</f>
        <v>0</v>
      </c>
      <c r="M727" s="28">
        <f t="shared" si="281"/>
        <v>0</v>
      </c>
      <c r="N727" s="28">
        <f t="shared" si="281"/>
        <v>0</v>
      </c>
    </row>
    <row r="728" spans="2:14" s="8" customFormat="1" hidden="1">
      <c r="B728" s="27" t="s">
        <v>26</v>
      </c>
      <c r="C728" s="27" t="s">
        <v>72</v>
      </c>
      <c r="D728" s="24" t="s">
        <v>46</v>
      </c>
      <c r="E728" s="27" t="s">
        <v>26</v>
      </c>
      <c r="F728" s="27" t="s">
        <v>72</v>
      </c>
      <c r="G728" s="67" t="s">
        <v>192</v>
      </c>
      <c r="H728" s="67" t="s">
        <v>16</v>
      </c>
      <c r="I728" s="67" t="s">
        <v>538</v>
      </c>
      <c r="J728" s="67" t="s">
        <v>543</v>
      </c>
      <c r="K728" s="27" t="s">
        <v>553</v>
      </c>
      <c r="L728" s="28"/>
      <c r="M728" s="28"/>
      <c r="N728" s="28"/>
    </row>
    <row r="729" spans="2:14" s="8" customFormat="1" ht="131.25" hidden="1">
      <c r="B729" s="27" t="s">
        <v>26</v>
      </c>
      <c r="C729" s="27" t="s">
        <v>72</v>
      </c>
      <c r="D729" s="24" t="s">
        <v>546</v>
      </c>
      <c r="E729" s="27" t="s">
        <v>26</v>
      </c>
      <c r="F729" s="27" t="s">
        <v>72</v>
      </c>
      <c r="G729" s="67" t="s">
        <v>192</v>
      </c>
      <c r="H729" s="67" t="s">
        <v>16</v>
      </c>
      <c r="I729" s="67" t="s">
        <v>538</v>
      </c>
      <c r="J729" s="67" t="s">
        <v>545</v>
      </c>
      <c r="K729" s="27"/>
      <c r="L729" s="28">
        <f>L730</f>
        <v>0</v>
      </c>
      <c r="M729" s="28">
        <f t="shared" ref="M729:N730" si="282">M730</f>
        <v>0</v>
      </c>
      <c r="N729" s="28">
        <f t="shared" si="282"/>
        <v>0</v>
      </c>
    </row>
    <row r="730" spans="2:14" s="8" customFormat="1" ht="75" hidden="1">
      <c r="B730" s="27" t="s">
        <v>26</v>
      </c>
      <c r="C730" s="27" t="s">
        <v>72</v>
      </c>
      <c r="D730" s="24" t="s">
        <v>45</v>
      </c>
      <c r="E730" s="27" t="s">
        <v>26</v>
      </c>
      <c r="F730" s="27" t="s">
        <v>72</v>
      </c>
      <c r="G730" s="67" t="s">
        <v>192</v>
      </c>
      <c r="H730" s="67" t="s">
        <v>16</v>
      </c>
      <c r="I730" s="67" t="s">
        <v>538</v>
      </c>
      <c r="J730" s="67" t="s">
        <v>545</v>
      </c>
      <c r="K730" s="27" t="s">
        <v>552</v>
      </c>
      <c r="L730" s="28">
        <f>L731</f>
        <v>0</v>
      </c>
      <c r="M730" s="28">
        <f t="shared" si="282"/>
        <v>0</v>
      </c>
      <c r="N730" s="28">
        <f t="shared" si="282"/>
        <v>0</v>
      </c>
    </row>
    <row r="731" spans="2:14" s="8" customFormat="1" hidden="1">
      <c r="B731" s="27" t="s">
        <v>26</v>
      </c>
      <c r="C731" s="27" t="s">
        <v>72</v>
      </c>
      <c r="D731" s="24" t="s">
        <v>46</v>
      </c>
      <c r="E731" s="27" t="s">
        <v>26</v>
      </c>
      <c r="F731" s="27" t="s">
        <v>72</v>
      </c>
      <c r="G731" s="67" t="s">
        <v>192</v>
      </c>
      <c r="H731" s="67" t="s">
        <v>16</v>
      </c>
      <c r="I731" s="67" t="s">
        <v>538</v>
      </c>
      <c r="J731" s="67" t="s">
        <v>545</v>
      </c>
      <c r="K731" s="27" t="s">
        <v>553</v>
      </c>
      <c r="L731" s="28"/>
      <c r="M731" s="28"/>
      <c r="N731" s="28"/>
    </row>
    <row r="732" spans="2:14" s="8" customFormat="1" ht="75" hidden="1">
      <c r="B732" s="70" t="s">
        <v>26</v>
      </c>
      <c r="C732" s="70" t="s">
        <v>72</v>
      </c>
      <c r="D732" s="79" t="s">
        <v>642</v>
      </c>
      <c r="E732" s="70" t="s">
        <v>26</v>
      </c>
      <c r="F732" s="70" t="s">
        <v>72</v>
      </c>
      <c r="G732" s="87" t="s">
        <v>192</v>
      </c>
      <c r="H732" s="87" t="s">
        <v>16</v>
      </c>
      <c r="I732" s="87" t="s">
        <v>646</v>
      </c>
      <c r="J732" s="87" t="s">
        <v>18</v>
      </c>
      <c r="K732" s="70"/>
      <c r="L732" s="88">
        <f>L733+L736+L739+L742</f>
        <v>0</v>
      </c>
      <c r="M732" s="88">
        <f t="shared" ref="M732:N732" si="283">M733+M736+M739+M742</f>
        <v>0</v>
      </c>
      <c r="N732" s="88">
        <f t="shared" si="283"/>
        <v>0</v>
      </c>
    </row>
    <row r="733" spans="2:14" s="8" customFormat="1" ht="75" hidden="1">
      <c r="B733" s="70" t="s">
        <v>26</v>
      </c>
      <c r="C733" s="70" t="s">
        <v>72</v>
      </c>
      <c r="D733" s="79" t="s">
        <v>660</v>
      </c>
      <c r="E733" s="70" t="s">
        <v>26</v>
      </c>
      <c r="F733" s="70" t="s">
        <v>72</v>
      </c>
      <c r="G733" s="87" t="s">
        <v>192</v>
      </c>
      <c r="H733" s="87" t="s">
        <v>16</v>
      </c>
      <c r="I733" s="87" t="s">
        <v>646</v>
      </c>
      <c r="J733" s="87" t="s">
        <v>647</v>
      </c>
      <c r="K733" s="70"/>
      <c r="L733" s="88">
        <f>L734</f>
        <v>0</v>
      </c>
      <c r="M733" s="88">
        <f t="shared" ref="M733:N734" si="284">M734</f>
        <v>0</v>
      </c>
      <c r="N733" s="88">
        <f t="shared" si="284"/>
        <v>0</v>
      </c>
    </row>
    <row r="734" spans="2:14" s="8" customFormat="1" ht="75" hidden="1">
      <c r="B734" s="70" t="s">
        <v>26</v>
      </c>
      <c r="C734" s="70" t="s">
        <v>72</v>
      </c>
      <c r="D734" s="24" t="s">
        <v>45</v>
      </c>
      <c r="E734" s="70" t="s">
        <v>26</v>
      </c>
      <c r="F734" s="70" t="s">
        <v>72</v>
      </c>
      <c r="G734" s="87" t="s">
        <v>192</v>
      </c>
      <c r="H734" s="87" t="s">
        <v>16</v>
      </c>
      <c r="I734" s="87" t="s">
        <v>646</v>
      </c>
      <c r="J734" s="87" t="s">
        <v>647</v>
      </c>
      <c r="K734" s="70" t="s">
        <v>552</v>
      </c>
      <c r="L734" s="88">
        <f>L735</f>
        <v>0</v>
      </c>
      <c r="M734" s="88">
        <f t="shared" si="284"/>
        <v>0</v>
      </c>
      <c r="N734" s="88">
        <f t="shared" si="284"/>
        <v>0</v>
      </c>
    </row>
    <row r="735" spans="2:14" s="8" customFormat="1" hidden="1">
      <c r="B735" s="70" t="s">
        <v>26</v>
      </c>
      <c r="C735" s="70" t="s">
        <v>72</v>
      </c>
      <c r="D735" s="24" t="s">
        <v>46</v>
      </c>
      <c r="E735" s="70" t="s">
        <v>26</v>
      </c>
      <c r="F735" s="70" t="s">
        <v>72</v>
      </c>
      <c r="G735" s="87" t="s">
        <v>192</v>
      </c>
      <c r="H735" s="87" t="s">
        <v>16</v>
      </c>
      <c r="I735" s="87" t="s">
        <v>646</v>
      </c>
      <c r="J735" s="87" t="s">
        <v>647</v>
      </c>
      <c r="K735" s="70" t="s">
        <v>553</v>
      </c>
      <c r="L735" s="88"/>
      <c r="M735" s="88"/>
      <c r="N735" s="88"/>
    </row>
    <row r="736" spans="2:14" s="8" customFormat="1" ht="93.75" hidden="1">
      <c r="B736" s="70" t="s">
        <v>26</v>
      </c>
      <c r="C736" s="70" t="s">
        <v>72</v>
      </c>
      <c r="D736" s="79" t="s">
        <v>643</v>
      </c>
      <c r="E736" s="70" t="s">
        <v>26</v>
      </c>
      <c r="F736" s="70" t="s">
        <v>72</v>
      </c>
      <c r="G736" s="87" t="s">
        <v>192</v>
      </c>
      <c r="H736" s="87" t="s">
        <v>16</v>
      </c>
      <c r="I736" s="87" t="s">
        <v>646</v>
      </c>
      <c r="J736" s="87" t="s">
        <v>648</v>
      </c>
      <c r="K736" s="70"/>
      <c r="L736" s="88">
        <f>L737</f>
        <v>0</v>
      </c>
      <c r="M736" s="88">
        <f t="shared" ref="M736:N737" si="285">M737</f>
        <v>0</v>
      </c>
      <c r="N736" s="88">
        <f t="shared" si="285"/>
        <v>0</v>
      </c>
    </row>
    <row r="737" spans="2:14" s="8" customFormat="1" ht="75" hidden="1">
      <c r="B737" s="70" t="s">
        <v>26</v>
      </c>
      <c r="C737" s="70" t="s">
        <v>72</v>
      </c>
      <c r="D737" s="24" t="s">
        <v>45</v>
      </c>
      <c r="E737" s="70" t="s">
        <v>26</v>
      </c>
      <c r="F737" s="70" t="s">
        <v>72</v>
      </c>
      <c r="G737" s="87" t="s">
        <v>192</v>
      </c>
      <c r="H737" s="87" t="s">
        <v>16</v>
      </c>
      <c r="I737" s="87" t="s">
        <v>646</v>
      </c>
      <c r="J737" s="87" t="s">
        <v>648</v>
      </c>
      <c r="K737" s="70" t="s">
        <v>552</v>
      </c>
      <c r="L737" s="88">
        <f>L738</f>
        <v>0</v>
      </c>
      <c r="M737" s="88">
        <f t="shared" si="285"/>
        <v>0</v>
      </c>
      <c r="N737" s="88">
        <f t="shared" si="285"/>
        <v>0</v>
      </c>
    </row>
    <row r="738" spans="2:14" s="8" customFormat="1" hidden="1">
      <c r="B738" s="70" t="s">
        <v>26</v>
      </c>
      <c r="C738" s="70" t="s">
        <v>72</v>
      </c>
      <c r="D738" s="24" t="s">
        <v>46</v>
      </c>
      <c r="E738" s="70" t="s">
        <v>26</v>
      </c>
      <c r="F738" s="70" t="s">
        <v>72</v>
      </c>
      <c r="G738" s="87" t="s">
        <v>192</v>
      </c>
      <c r="H738" s="87" t="s">
        <v>16</v>
      </c>
      <c r="I738" s="87" t="s">
        <v>646</v>
      </c>
      <c r="J738" s="87" t="s">
        <v>648</v>
      </c>
      <c r="K738" s="70" t="s">
        <v>553</v>
      </c>
      <c r="L738" s="88"/>
      <c r="M738" s="88"/>
      <c r="N738" s="88"/>
    </row>
    <row r="739" spans="2:14" s="8" customFormat="1" ht="93.75" hidden="1">
      <c r="B739" s="70" t="s">
        <v>26</v>
      </c>
      <c r="C739" s="70" t="s">
        <v>72</v>
      </c>
      <c r="D739" s="79" t="s">
        <v>644</v>
      </c>
      <c r="E739" s="70" t="s">
        <v>26</v>
      </c>
      <c r="F739" s="70" t="s">
        <v>72</v>
      </c>
      <c r="G739" s="87" t="s">
        <v>192</v>
      </c>
      <c r="H739" s="87" t="s">
        <v>16</v>
      </c>
      <c r="I739" s="87" t="s">
        <v>646</v>
      </c>
      <c r="J739" s="87" t="s">
        <v>649</v>
      </c>
      <c r="K739" s="70"/>
      <c r="L739" s="88">
        <f>L740</f>
        <v>0</v>
      </c>
      <c r="M739" s="88">
        <f t="shared" ref="M739:N740" si="286">M740</f>
        <v>0</v>
      </c>
      <c r="N739" s="88">
        <f t="shared" si="286"/>
        <v>0</v>
      </c>
    </row>
    <row r="740" spans="2:14" s="8" customFormat="1" ht="75" hidden="1">
      <c r="B740" s="70" t="s">
        <v>26</v>
      </c>
      <c r="C740" s="70" t="s">
        <v>72</v>
      </c>
      <c r="D740" s="24" t="s">
        <v>45</v>
      </c>
      <c r="E740" s="70" t="s">
        <v>26</v>
      </c>
      <c r="F740" s="70" t="s">
        <v>72</v>
      </c>
      <c r="G740" s="87" t="s">
        <v>192</v>
      </c>
      <c r="H740" s="87" t="s">
        <v>16</v>
      </c>
      <c r="I740" s="87" t="s">
        <v>646</v>
      </c>
      <c r="J740" s="87" t="s">
        <v>649</v>
      </c>
      <c r="K740" s="70" t="s">
        <v>552</v>
      </c>
      <c r="L740" s="88">
        <f>L741</f>
        <v>0</v>
      </c>
      <c r="M740" s="88">
        <f t="shared" si="286"/>
        <v>0</v>
      </c>
      <c r="N740" s="88">
        <f t="shared" si="286"/>
        <v>0</v>
      </c>
    </row>
    <row r="741" spans="2:14" s="8" customFormat="1" hidden="1">
      <c r="B741" s="70" t="s">
        <v>26</v>
      </c>
      <c r="C741" s="70" t="s">
        <v>72</v>
      </c>
      <c r="D741" s="24" t="s">
        <v>46</v>
      </c>
      <c r="E741" s="70" t="s">
        <v>26</v>
      </c>
      <c r="F741" s="70" t="s">
        <v>72</v>
      </c>
      <c r="G741" s="87" t="s">
        <v>192</v>
      </c>
      <c r="H741" s="87" t="s">
        <v>16</v>
      </c>
      <c r="I741" s="87" t="s">
        <v>646</v>
      </c>
      <c r="J741" s="87" t="s">
        <v>649</v>
      </c>
      <c r="K741" s="70" t="s">
        <v>553</v>
      </c>
      <c r="L741" s="88"/>
      <c r="M741" s="88"/>
      <c r="N741" s="88"/>
    </row>
    <row r="742" spans="2:14" s="8" customFormat="1" ht="131.25" hidden="1">
      <c r="B742" s="70" t="s">
        <v>26</v>
      </c>
      <c r="C742" s="70" t="s">
        <v>72</v>
      </c>
      <c r="D742" s="79" t="s">
        <v>645</v>
      </c>
      <c r="E742" s="70" t="s">
        <v>26</v>
      </c>
      <c r="F742" s="70" t="s">
        <v>72</v>
      </c>
      <c r="G742" s="87" t="s">
        <v>192</v>
      </c>
      <c r="H742" s="87" t="s">
        <v>16</v>
      </c>
      <c r="I742" s="87" t="s">
        <v>646</v>
      </c>
      <c r="J742" s="89" t="s">
        <v>650</v>
      </c>
      <c r="K742" s="70"/>
      <c r="L742" s="88">
        <f>L743</f>
        <v>0</v>
      </c>
      <c r="M742" s="88">
        <f t="shared" ref="M742:N743" si="287">M743</f>
        <v>0</v>
      </c>
      <c r="N742" s="88">
        <f t="shared" si="287"/>
        <v>0</v>
      </c>
    </row>
    <row r="743" spans="2:14" s="8" customFormat="1" ht="75" hidden="1">
      <c r="B743" s="70" t="s">
        <v>26</v>
      </c>
      <c r="C743" s="70" t="s">
        <v>72</v>
      </c>
      <c r="D743" s="24" t="s">
        <v>45</v>
      </c>
      <c r="E743" s="70" t="s">
        <v>26</v>
      </c>
      <c r="F743" s="70" t="s">
        <v>72</v>
      </c>
      <c r="G743" s="87" t="s">
        <v>192</v>
      </c>
      <c r="H743" s="87" t="s">
        <v>16</v>
      </c>
      <c r="I743" s="87" t="s">
        <v>646</v>
      </c>
      <c r="J743" s="89" t="s">
        <v>650</v>
      </c>
      <c r="K743" s="70" t="s">
        <v>552</v>
      </c>
      <c r="L743" s="88">
        <f>L744</f>
        <v>0</v>
      </c>
      <c r="M743" s="88">
        <f t="shared" si="287"/>
        <v>0</v>
      </c>
      <c r="N743" s="88">
        <f t="shared" si="287"/>
        <v>0</v>
      </c>
    </row>
    <row r="744" spans="2:14" s="8" customFormat="1" hidden="1">
      <c r="B744" s="70" t="s">
        <v>26</v>
      </c>
      <c r="C744" s="70" t="s">
        <v>72</v>
      </c>
      <c r="D744" s="24" t="s">
        <v>46</v>
      </c>
      <c r="E744" s="70" t="s">
        <v>26</v>
      </c>
      <c r="F744" s="70" t="s">
        <v>72</v>
      </c>
      <c r="G744" s="87" t="s">
        <v>192</v>
      </c>
      <c r="H744" s="87" t="s">
        <v>16</v>
      </c>
      <c r="I744" s="87" t="s">
        <v>646</v>
      </c>
      <c r="J744" s="89" t="s">
        <v>650</v>
      </c>
      <c r="K744" s="70" t="s">
        <v>553</v>
      </c>
      <c r="L744" s="88"/>
      <c r="M744" s="88"/>
      <c r="N744" s="88"/>
    </row>
    <row r="745" spans="2:14" s="8" customFormat="1" ht="75" hidden="1">
      <c r="B745" s="27" t="s">
        <v>26</v>
      </c>
      <c r="C745" s="27" t="s">
        <v>72</v>
      </c>
      <c r="D745" s="24" t="s">
        <v>535</v>
      </c>
      <c r="E745" s="27" t="s">
        <v>26</v>
      </c>
      <c r="F745" s="27" t="s">
        <v>72</v>
      </c>
      <c r="G745" s="27" t="s">
        <v>223</v>
      </c>
      <c r="H745" s="27" t="s">
        <v>16</v>
      </c>
      <c r="I745" s="27" t="s">
        <v>17</v>
      </c>
      <c r="J745" s="27" t="s">
        <v>18</v>
      </c>
      <c r="K745" s="27"/>
      <c r="L745" s="28">
        <f>L746+L753+L760+L767+L771+L781+L789+L800</f>
        <v>6000</v>
      </c>
      <c r="M745" s="86">
        <f t="shared" ref="M745:N745" si="288">M746+M753+M760+M767+M771+M781+M789+M800</f>
        <v>0</v>
      </c>
      <c r="N745" s="86">
        <f t="shared" si="288"/>
        <v>0</v>
      </c>
    </row>
    <row r="746" spans="2:14" s="8" customFormat="1" ht="75" hidden="1">
      <c r="B746" s="27" t="s">
        <v>26</v>
      </c>
      <c r="C746" s="27" t="s">
        <v>72</v>
      </c>
      <c r="D746" s="24" t="s">
        <v>227</v>
      </c>
      <c r="E746" s="27" t="s">
        <v>26</v>
      </c>
      <c r="F746" s="27" t="s">
        <v>72</v>
      </c>
      <c r="G746" s="27" t="s">
        <v>223</v>
      </c>
      <c r="H746" s="27" t="s">
        <v>16</v>
      </c>
      <c r="I746" s="27" t="s">
        <v>11</v>
      </c>
      <c r="J746" s="27" t="s">
        <v>18</v>
      </c>
      <c r="K746" s="27"/>
      <c r="L746" s="28">
        <f>L747+L750</f>
        <v>0</v>
      </c>
      <c r="M746" s="28">
        <f t="shared" ref="M746:N746" si="289">M747+M750</f>
        <v>0</v>
      </c>
      <c r="N746" s="28">
        <f t="shared" si="289"/>
        <v>0</v>
      </c>
    </row>
    <row r="747" spans="2:14" s="8" customFormat="1" ht="93.75" hidden="1">
      <c r="B747" s="27" t="s">
        <v>26</v>
      </c>
      <c r="C747" s="27" t="s">
        <v>72</v>
      </c>
      <c r="D747" s="24" t="s">
        <v>225</v>
      </c>
      <c r="E747" s="27" t="s">
        <v>26</v>
      </c>
      <c r="F747" s="27" t="s">
        <v>72</v>
      </c>
      <c r="G747" s="27" t="s">
        <v>223</v>
      </c>
      <c r="H747" s="27" t="s">
        <v>16</v>
      </c>
      <c r="I747" s="27" t="s">
        <v>11</v>
      </c>
      <c r="J747" s="27" t="s">
        <v>224</v>
      </c>
      <c r="K747" s="27"/>
      <c r="L747" s="28">
        <f>L748</f>
        <v>0</v>
      </c>
      <c r="M747" s="28">
        <f t="shared" ref="M747:N748" si="290">M748</f>
        <v>0</v>
      </c>
      <c r="N747" s="28">
        <f t="shared" si="290"/>
        <v>0</v>
      </c>
    </row>
    <row r="748" spans="2:14" s="8" customFormat="1" ht="56.25" hidden="1">
      <c r="B748" s="27" t="s">
        <v>26</v>
      </c>
      <c r="C748" s="27" t="s">
        <v>72</v>
      </c>
      <c r="D748" s="24" t="s">
        <v>96</v>
      </c>
      <c r="E748" s="27" t="s">
        <v>26</v>
      </c>
      <c r="F748" s="27" t="s">
        <v>72</v>
      </c>
      <c r="G748" s="27" t="s">
        <v>223</v>
      </c>
      <c r="H748" s="27" t="s">
        <v>16</v>
      </c>
      <c r="I748" s="27" t="s">
        <v>11</v>
      </c>
      <c r="J748" s="27" t="s">
        <v>224</v>
      </c>
      <c r="K748" s="27" t="s">
        <v>34</v>
      </c>
      <c r="L748" s="28">
        <f>L749</f>
        <v>0</v>
      </c>
      <c r="M748" s="28">
        <f t="shared" si="290"/>
        <v>0</v>
      </c>
      <c r="N748" s="28">
        <f t="shared" si="290"/>
        <v>0</v>
      </c>
    </row>
    <row r="749" spans="2:14" s="8" customFormat="1" ht="56.25" hidden="1">
      <c r="B749" s="27" t="s">
        <v>26</v>
      </c>
      <c r="C749" s="27" t="s">
        <v>72</v>
      </c>
      <c r="D749" s="24" t="s">
        <v>23</v>
      </c>
      <c r="E749" s="27" t="s">
        <v>26</v>
      </c>
      <c r="F749" s="27" t="s">
        <v>72</v>
      </c>
      <c r="G749" s="27" t="s">
        <v>223</v>
      </c>
      <c r="H749" s="27" t="s">
        <v>16</v>
      </c>
      <c r="I749" s="27" t="s">
        <v>11</v>
      </c>
      <c r="J749" s="27" t="s">
        <v>224</v>
      </c>
      <c r="K749" s="27" t="s">
        <v>24</v>
      </c>
      <c r="L749" s="28"/>
      <c r="M749" s="28"/>
      <c r="N749" s="28"/>
    </row>
    <row r="750" spans="2:14" s="8" customFormat="1" hidden="1">
      <c r="B750" s="27" t="s">
        <v>26</v>
      </c>
      <c r="C750" s="27" t="s">
        <v>72</v>
      </c>
      <c r="D750" s="24" t="s">
        <v>165</v>
      </c>
      <c r="E750" s="27" t="s">
        <v>26</v>
      </c>
      <c r="F750" s="27" t="s">
        <v>72</v>
      </c>
      <c r="G750" s="27" t="s">
        <v>223</v>
      </c>
      <c r="H750" s="27" t="s">
        <v>16</v>
      </c>
      <c r="I750" s="27" t="s">
        <v>11</v>
      </c>
      <c r="J750" s="27" t="s">
        <v>166</v>
      </c>
      <c r="K750" s="27"/>
      <c r="L750" s="28">
        <f>L751</f>
        <v>0</v>
      </c>
      <c r="M750" s="28">
        <f t="shared" ref="M750:N751" si="291">M751</f>
        <v>0</v>
      </c>
      <c r="N750" s="28">
        <f t="shared" si="291"/>
        <v>0</v>
      </c>
    </row>
    <row r="751" spans="2:14" s="8" customFormat="1" ht="56.25" hidden="1">
      <c r="B751" s="27" t="s">
        <v>26</v>
      </c>
      <c r="C751" s="27" t="s">
        <v>72</v>
      </c>
      <c r="D751" s="24" t="s">
        <v>96</v>
      </c>
      <c r="E751" s="27" t="s">
        <v>26</v>
      </c>
      <c r="F751" s="27" t="s">
        <v>72</v>
      </c>
      <c r="G751" s="27" t="s">
        <v>223</v>
      </c>
      <c r="H751" s="27" t="s">
        <v>16</v>
      </c>
      <c r="I751" s="27" t="s">
        <v>11</v>
      </c>
      <c r="J751" s="27" t="s">
        <v>166</v>
      </c>
      <c r="K751" s="27" t="s">
        <v>34</v>
      </c>
      <c r="L751" s="28">
        <f>L752</f>
        <v>0</v>
      </c>
      <c r="M751" s="28">
        <f t="shared" si="291"/>
        <v>0</v>
      </c>
      <c r="N751" s="28">
        <f t="shared" si="291"/>
        <v>0</v>
      </c>
    </row>
    <row r="752" spans="2:14" s="8" customFormat="1" ht="56.25" hidden="1">
      <c r="B752" s="27" t="s">
        <v>26</v>
      </c>
      <c r="C752" s="27" t="s">
        <v>72</v>
      </c>
      <c r="D752" s="24" t="s">
        <v>23</v>
      </c>
      <c r="E752" s="27" t="s">
        <v>26</v>
      </c>
      <c r="F752" s="27" t="s">
        <v>72</v>
      </c>
      <c r="G752" s="27" t="s">
        <v>223</v>
      </c>
      <c r="H752" s="27" t="s">
        <v>16</v>
      </c>
      <c r="I752" s="27" t="s">
        <v>11</v>
      </c>
      <c r="J752" s="27" t="s">
        <v>166</v>
      </c>
      <c r="K752" s="27" t="s">
        <v>24</v>
      </c>
      <c r="L752" s="28"/>
      <c r="M752" s="28"/>
      <c r="N752" s="28"/>
    </row>
    <row r="753" spans="2:14" s="8" customFormat="1" ht="56.25" hidden="1">
      <c r="B753" s="27" t="s">
        <v>26</v>
      </c>
      <c r="C753" s="27" t="s">
        <v>72</v>
      </c>
      <c r="D753" s="24" t="s">
        <v>228</v>
      </c>
      <c r="E753" s="27" t="s">
        <v>26</v>
      </c>
      <c r="F753" s="27" t="s">
        <v>72</v>
      </c>
      <c r="G753" s="27" t="s">
        <v>223</v>
      </c>
      <c r="H753" s="27" t="s">
        <v>16</v>
      </c>
      <c r="I753" s="27" t="s">
        <v>38</v>
      </c>
      <c r="J753" s="27" t="s">
        <v>18</v>
      </c>
      <c r="K753" s="27"/>
      <c r="L753" s="28">
        <f>L754+L757</f>
        <v>0</v>
      </c>
      <c r="M753" s="28">
        <f t="shared" ref="M753:N753" si="292">M754+M757</f>
        <v>0</v>
      </c>
      <c r="N753" s="28">
        <f t="shared" si="292"/>
        <v>0</v>
      </c>
    </row>
    <row r="754" spans="2:14" s="8" customFormat="1" ht="93.75" hidden="1">
      <c r="B754" s="27" t="s">
        <v>26</v>
      </c>
      <c r="C754" s="27" t="s">
        <v>72</v>
      </c>
      <c r="D754" s="24" t="s">
        <v>225</v>
      </c>
      <c r="E754" s="27" t="s">
        <v>26</v>
      </c>
      <c r="F754" s="27" t="s">
        <v>72</v>
      </c>
      <c r="G754" s="27" t="s">
        <v>223</v>
      </c>
      <c r="H754" s="27" t="s">
        <v>16</v>
      </c>
      <c r="I754" s="27" t="s">
        <v>38</v>
      </c>
      <c r="J754" s="27" t="s">
        <v>224</v>
      </c>
      <c r="K754" s="27"/>
      <c r="L754" s="28">
        <f>L755</f>
        <v>0</v>
      </c>
      <c r="M754" s="28">
        <f t="shared" ref="M754:N755" si="293">M755</f>
        <v>0</v>
      </c>
      <c r="N754" s="28">
        <f t="shared" si="293"/>
        <v>0</v>
      </c>
    </row>
    <row r="755" spans="2:14" s="8" customFormat="1" ht="56.25" hidden="1">
      <c r="B755" s="27" t="s">
        <v>26</v>
      </c>
      <c r="C755" s="27" t="s">
        <v>72</v>
      </c>
      <c r="D755" s="24" t="s">
        <v>96</v>
      </c>
      <c r="E755" s="27" t="s">
        <v>26</v>
      </c>
      <c r="F755" s="27" t="s">
        <v>72</v>
      </c>
      <c r="G755" s="27" t="s">
        <v>223</v>
      </c>
      <c r="H755" s="27" t="s">
        <v>16</v>
      </c>
      <c r="I755" s="27" t="s">
        <v>38</v>
      </c>
      <c r="J755" s="27" t="s">
        <v>224</v>
      </c>
      <c r="K755" s="27" t="s">
        <v>34</v>
      </c>
      <c r="L755" s="28">
        <f>L756</f>
        <v>0</v>
      </c>
      <c r="M755" s="28">
        <f t="shared" si="293"/>
        <v>0</v>
      </c>
      <c r="N755" s="28">
        <f t="shared" si="293"/>
        <v>0</v>
      </c>
    </row>
    <row r="756" spans="2:14" s="8" customFormat="1" ht="56.25" hidden="1">
      <c r="B756" s="27" t="s">
        <v>26</v>
      </c>
      <c r="C756" s="27" t="s">
        <v>72</v>
      </c>
      <c r="D756" s="24" t="s">
        <v>23</v>
      </c>
      <c r="E756" s="27" t="s">
        <v>26</v>
      </c>
      <c r="F756" s="27" t="s">
        <v>72</v>
      </c>
      <c r="G756" s="27" t="s">
        <v>223</v>
      </c>
      <c r="H756" s="27" t="s">
        <v>16</v>
      </c>
      <c r="I756" s="27" t="s">
        <v>38</v>
      </c>
      <c r="J756" s="27" t="s">
        <v>224</v>
      </c>
      <c r="K756" s="27" t="s">
        <v>24</v>
      </c>
      <c r="L756" s="28"/>
      <c r="M756" s="28"/>
      <c r="N756" s="28"/>
    </row>
    <row r="757" spans="2:14" s="8" customFormat="1" hidden="1">
      <c r="B757" s="27" t="s">
        <v>26</v>
      </c>
      <c r="C757" s="27" t="s">
        <v>72</v>
      </c>
      <c r="D757" s="24" t="s">
        <v>165</v>
      </c>
      <c r="E757" s="27" t="s">
        <v>26</v>
      </c>
      <c r="F757" s="27" t="s">
        <v>72</v>
      </c>
      <c r="G757" s="27" t="s">
        <v>223</v>
      </c>
      <c r="H757" s="27" t="s">
        <v>16</v>
      </c>
      <c r="I757" s="27" t="s">
        <v>38</v>
      </c>
      <c r="J757" s="27" t="s">
        <v>166</v>
      </c>
      <c r="K757" s="27"/>
      <c r="L757" s="28">
        <f>L758</f>
        <v>0</v>
      </c>
      <c r="M757" s="28">
        <f t="shared" ref="M757:N758" si="294">M758</f>
        <v>0</v>
      </c>
      <c r="N757" s="28">
        <f t="shared" si="294"/>
        <v>0</v>
      </c>
    </row>
    <row r="758" spans="2:14" s="8" customFormat="1" ht="56.25" hidden="1">
      <c r="B758" s="27" t="s">
        <v>26</v>
      </c>
      <c r="C758" s="27" t="s">
        <v>72</v>
      </c>
      <c r="D758" s="24" t="s">
        <v>96</v>
      </c>
      <c r="E758" s="27" t="s">
        <v>26</v>
      </c>
      <c r="F758" s="27" t="s">
        <v>72</v>
      </c>
      <c r="G758" s="27" t="s">
        <v>223</v>
      </c>
      <c r="H758" s="27" t="s">
        <v>16</v>
      </c>
      <c r="I758" s="27" t="s">
        <v>38</v>
      </c>
      <c r="J758" s="27" t="s">
        <v>166</v>
      </c>
      <c r="K758" s="27" t="s">
        <v>34</v>
      </c>
      <c r="L758" s="28">
        <f>L759</f>
        <v>0</v>
      </c>
      <c r="M758" s="28">
        <f t="shared" si="294"/>
        <v>0</v>
      </c>
      <c r="N758" s="28">
        <f t="shared" si="294"/>
        <v>0</v>
      </c>
    </row>
    <row r="759" spans="2:14" s="8" customFormat="1" ht="56.25" hidden="1">
      <c r="B759" s="27" t="s">
        <v>26</v>
      </c>
      <c r="C759" s="27" t="s">
        <v>72</v>
      </c>
      <c r="D759" s="24" t="s">
        <v>23</v>
      </c>
      <c r="E759" s="27" t="s">
        <v>26</v>
      </c>
      <c r="F759" s="27" t="s">
        <v>72</v>
      </c>
      <c r="G759" s="27" t="s">
        <v>223</v>
      </c>
      <c r="H759" s="27" t="s">
        <v>16</v>
      </c>
      <c r="I759" s="27" t="s">
        <v>38</v>
      </c>
      <c r="J759" s="27" t="s">
        <v>166</v>
      </c>
      <c r="K759" s="27" t="s">
        <v>24</v>
      </c>
      <c r="L759" s="28"/>
      <c r="M759" s="28"/>
      <c r="N759" s="28"/>
    </row>
    <row r="760" spans="2:14" s="8" customFormat="1" ht="112.5" hidden="1">
      <c r="B760" s="27" t="s">
        <v>26</v>
      </c>
      <c r="C760" s="27" t="s">
        <v>72</v>
      </c>
      <c r="D760" s="24" t="s">
        <v>456</v>
      </c>
      <c r="E760" s="27" t="s">
        <v>26</v>
      </c>
      <c r="F760" s="27" t="s">
        <v>72</v>
      </c>
      <c r="G760" s="27" t="s">
        <v>223</v>
      </c>
      <c r="H760" s="27" t="s">
        <v>16</v>
      </c>
      <c r="I760" s="27" t="s">
        <v>72</v>
      </c>
      <c r="J760" s="27" t="s">
        <v>18</v>
      </c>
      <c r="K760" s="27"/>
      <c r="L760" s="28">
        <f>L761+L764</f>
        <v>0</v>
      </c>
      <c r="M760" s="28">
        <f t="shared" ref="M760:N760" si="295">M761+M764</f>
        <v>0</v>
      </c>
      <c r="N760" s="28">
        <f t="shared" si="295"/>
        <v>0</v>
      </c>
    </row>
    <row r="761" spans="2:14" s="8" customFormat="1" ht="93.75" hidden="1">
      <c r="B761" s="27" t="s">
        <v>26</v>
      </c>
      <c r="C761" s="27" t="s">
        <v>72</v>
      </c>
      <c r="D761" s="24" t="s">
        <v>225</v>
      </c>
      <c r="E761" s="27" t="s">
        <v>26</v>
      </c>
      <c r="F761" s="27" t="s">
        <v>72</v>
      </c>
      <c r="G761" s="27" t="s">
        <v>223</v>
      </c>
      <c r="H761" s="27" t="s">
        <v>16</v>
      </c>
      <c r="I761" s="27" t="s">
        <v>72</v>
      </c>
      <c r="J761" s="27" t="s">
        <v>224</v>
      </c>
      <c r="K761" s="27"/>
      <c r="L761" s="28">
        <f>L762</f>
        <v>0</v>
      </c>
      <c r="M761" s="28">
        <f t="shared" ref="M761:N762" si="296">M762</f>
        <v>0</v>
      </c>
      <c r="N761" s="28">
        <f t="shared" si="296"/>
        <v>0</v>
      </c>
    </row>
    <row r="762" spans="2:14" s="8" customFormat="1" ht="56.25" hidden="1">
      <c r="B762" s="27" t="s">
        <v>26</v>
      </c>
      <c r="C762" s="27" t="s">
        <v>72</v>
      </c>
      <c r="D762" s="24" t="s">
        <v>96</v>
      </c>
      <c r="E762" s="27" t="s">
        <v>26</v>
      </c>
      <c r="F762" s="27" t="s">
        <v>72</v>
      </c>
      <c r="G762" s="27" t="s">
        <v>223</v>
      </c>
      <c r="H762" s="27" t="s">
        <v>16</v>
      </c>
      <c r="I762" s="27" t="s">
        <v>72</v>
      </c>
      <c r="J762" s="27" t="s">
        <v>224</v>
      </c>
      <c r="K762" s="27" t="s">
        <v>34</v>
      </c>
      <c r="L762" s="28">
        <f>L763</f>
        <v>0</v>
      </c>
      <c r="M762" s="28">
        <f t="shared" si="296"/>
        <v>0</v>
      </c>
      <c r="N762" s="28">
        <f t="shared" si="296"/>
        <v>0</v>
      </c>
    </row>
    <row r="763" spans="2:14" s="8" customFormat="1" ht="56.25" hidden="1">
      <c r="B763" s="27" t="s">
        <v>26</v>
      </c>
      <c r="C763" s="27" t="s">
        <v>72</v>
      </c>
      <c r="D763" s="24" t="s">
        <v>23</v>
      </c>
      <c r="E763" s="27" t="s">
        <v>26</v>
      </c>
      <c r="F763" s="27" t="s">
        <v>72</v>
      </c>
      <c r="G763" s="27" t="s">
        <v>223</v>
      </c>
      <c r="H763" s="27" t="s">
        <v>16</v>
      </c>
      <c r="I763" s="27" t="s">
        <v>72</v>
      </c>
      <c r="J763" s="27" t="s">
        <v>224</v>
      </c>
      <c r="K763" s="27" t="s">
        <v>24</v>
      </c>
      <c r="L763" s="28"/>
      <c r="M763" s="28"/>
      <c r="N763" s="28"/>
    </row>
    <row r="764" spans="2:14" s="8" customFormat="1" hidden="1">
      <c r="B764" s="27" t="s">
        <v>26</v>
      </c>
      <c r="C764" s="27" t="s">
        <v>72</v>
      </c>
      <c r="D764" s="24" t="s">
        <v>165</v>
      </c>
      <c r="E764" s="27" t="s">
        <v>26</v>
      </c>
      <c r="F764" s="27" t="s">
        <v>72</v>
      </c>
      <c r="G764" s="27" t="s">
        <v>223</v>
      </c>
      <c r="H764" s="27" t="s">
        <v>16</v>
      </c>
      <c r="I764" s="27" t="s">
        <v>72</v>
      </c>
      <c r="J764" s="27" t="s">
        <v>166</v>
      </c>
      <c r="K764" s="27"/>
      <c r="L764" s="28">
        <f>L765</f>
        <v>0</v>
      </c>
      <c r="M764" s="28">
        <f t="shared" ref="M764:N765" si="297">M765</f>
        <v>0</v>
      </c>
      <c r="N764" s="28">
        <f t="shared" si="297"/>
        <v>0</v>
      </c>
    </row>
    <row r="765" spans="2:14" s="8" customFormat="1" ht="56.25" hidden="1">
      <c r="B765" s="27" t="s">
        <v>26</v>
      </c>
      <c r="C765" s="27" t="s">
        <v>72</v>
      </c>
      <c r="D765" s="24" t="s">
        <v>96</v>
      </c>
      <c r="E765" s="27" t="s">
        <v>26</v>
      </c>
      <c r="F765" s="27" t="s">
        <v>72</v>
      </c>
      <c r="G765" s="27" t="s">
        <v>223</v>
      </c>
      <c r="H765" s="27" t="s">
        <v>16</v>
      </c>
      <c r="I765" s="27" t="s">
        <v>72</v>
      </c>
      <c r="J765" s="27" t="s">
        <v>166</v>
      </c>
      <c r="K765" s="27" t="s">
        <v>34</v>
      </c>
      <c r="L765" s="28">
        <f>L766</f>
        <v>0</v>
      </c>
      <c r="M765" s="28">
        <f t="shared" si="297"/>
        <v>0</v>
      </c>
      <c r="N765" s="28">
        <f t="shared" si="297"/>
        <v>0</v>
      </c>
    </row>
    <row r="766" spans="2:14" s="8" customFormat="1" ht="56.25" hidden="1">
      <c r="B766" s="27" t="s">
        <v>26</v>
      </c>
      <c r="C766" s="27" t="s">
        <v>72</v>
      </c>
      <c r="D766" s="24" t="s">
        <v>23</v>
      </c>
      <c r="E766" s="27" t="s">
        <v>26</v>
      </c>
      <c r="F766" s="27" t="s">
        <v>72</v>
      </c>
      <c r="G766" s="27" t="s">
        <v>223</v>
      </c>
      <c r="H766" s="27" t="s">
        <v>16</v>
      </c>
      <c r="I766" s="27" t="s">
        <v>72</v>
      </c>
      <c r="J766" s="27" t="s">
        <v>166</v>
      </c>
      <c r="K766" s="27" t="s">
        <v>24</v>
      </c>
      <c r="L766" s="28">
        <f>0+380-107.4+182+300-754.6</f>
        <v>0</v>
      </c>
      <c r="M766" s="28">
        <f t="shared" ref="M766:N766" si="298">0+380-107.4+182+300-754.6</f>
        <v>0</v>
      </c>
      <c r="N766" s="28">
        <f t="shared" si="298"/>
        <v>0</v>
      </c>
    </row>
    <row r="767" spans="2:14" s="8" customFormat="1" ht="56.25" hidden="1">
      <c r="B767" s="27" t="s">
        <v>26</v>
      </c>
      <c r="C767" s="27" t="s">
        <v>72</v>
      </c>
      <c r="D767" s="24" t="s">
        <v>457</v>
      </c>
      <c r="E767" s="27" t="s">
        <v>26</v>
      </c>
      <c r="F767" s="27" t="s">
        <v>72</v>
      </c>
      <c r="G767" s="27" t="s">
        <v>223</v>
      </c>
      <c r="H767" s="27" t="s">
        <v>16</v>
      </c>
      <c r="I767" s="27" t="s">
        <v>87</v>
      </c>
      <c r="J767" s="27" t="s">
        <v>18</v>
      </c>
      <c r="K767" s="27"/>
      <c r="L767" s="28">
        <f>L768</f>
        <v>0</v>
      </c>
      <c r="M767" s="28">
        <f t="shared" ref="M767:N769" si="299">M768</f>
        <v>0</v>
      </c>
      <c r="N767" s="28">
        <f t="shared" si="299"/>
        <v>0</v>
      </c>
    </row>
    <row r="768" spans="2:14" s="8" customFormat="1" hidden="1">
      <c r="B768" s="27" t="s">
        <v>26</v>
      </c>
      <c r="C768" s="27" t="s">
        <v>72</v>
      </c>
      <c r="D768" s="24" t="s">
        <v>165</v>
      </c>
      <c r="E768" s="27" t="s">
        <v>26</v>
      </c>
      <c r="F768" s="27" t="s">
        <v>72</v>
      </c>
      <c r="G768" s="27" t="s">
        <v>223</v>
      </c>
      <c r="H768" s="27" t="s">
        <v>16</v>
      </c>
      <c r="I768" s="27" t="s">
        <v>87</v>
      </c>
      <c r="J768" s="27" t="s">
        <v>166</v>
      </c>
      <c r="K768" s="27"/>
      <c r="L768" s="28">
        <f>L769</f>
        <v>0</v>
      </c>
      <c r="M768" s="28">
        <f t="shared" si="299"/>
        <v>0</v>
      </c>
      <c r="N768" s="28">
        <f t="shared" si="299"/>
        <v>0</v>
      </c>
    </row>
    <row r="769" spans="2:14" s="8" customFormat="1" ht="56.25" hidden="1">
      <c r="B769" s="27" t="s">
        <v>26</v>
      </c>
      <c r="C769" s="27" t="s">
        <v>72</v>
      </c>
      <c r="D769" s="24" t="s">
        <v>96</v>
      </c>
      <c r="E769" s="27" t="s">
        <v>26</v>
      </c>
      <c r="F769" s="27" t="s">
        <v>72</v>
      </c>
      <c r="G769" s="27" t="s">
        <v>223</v>
      </c>
      <c r="H769" s="27" t="s">
        <v>16</v>
      </c>
      <c r="I769" s="27" t="s">
        <v>87</v>
      </c>
      <c r="J769" s="27" t="s">
        <v>166</v>
      </c>
      <c r="K769" s="27" t="s">
        <v>34</v>
      </c>
      <c r="L769" s="28">
        <f>L770</f>
        <v>0</v>
      </c>
      <c r="M769" s="28">
        <f t="shared" si="299"/>
        <v>0</v>
      </c>
      <c r="N769" s="28">
        <f t="shared" si="299"/>
        <v>0</v>
      </c>
    </row>
    <row r="770" spans="2:14" s="8" customFormat="1" ht="56.25" hidden="1">
      <c r="B770" s="27" t="s">
        <v>26</v>
      </c>
      <c r="C770" s="27" t="s">
        <v>72</v>
      </c>
      <c r="D770" s="24" t="s">
        <v>23</v>
      </c>
      <c r="E770" s="27" t="s">
        <v>26</v>
      </c>
      <c r="F770" s="27" t="s">
        <v>72</v>
      </c>
      <c r="G770" s="27" t="s">
        <v>223</v>
      </c>
      <c r="H770" s="27" t="s">
        <v>16</v>
      </c>
      <c r="I770" s="27" t="s">
        <v>87</v>
      </c>
      <c r="J770" s="27" t="s">
        <v>166</v>
      </c>
      <c r="K770" s="27" t="s">
        <v>24</v>
      </c>
      <c r="L770" s="28">
        <f>0</f>
        <v>0</v>
      </c>
      <c r="M770" s="28">
        <f>0</f>
        <v>0</v>
      </c>
      <c r="N770" s="28">
        <f>0</f>
        <v>0</v>
      </c>
    </row>
    <row r="771" spans="2:14" s="8" customFormat="1" ht="75" hidden="1">
      <c r="B771" s="27" t="s">
        <v>26</v>
      </c>
      <c r="C771" s="27" t="s">
        <v>72</v>
      </c>
      <c r="D771" s="24" t="s">
        <v>452</v>
      </c>
      <c r="E771" s="27" t="s">
        <v>26</v>
      </c>
      <c r="F771" s="27" t="s">
        <v>72</v>
      </c>
      <c r="G771" s="27" t="s">
        <v>223</v>
      </c>
      <c r="H771" s="27" t="s">
        <v>16</v>
      </c>
      <c r="I771" s="67" t="s">
        <v>453</v>
      </c>
      <c r="J771" s="27" t="s">
        <v>18</v>
      </c>
      <c r="K771" s="27"/>
      <c r="L771" s="28">
        <f>L772+L775+L778</f>
        <v>0</v>
      </c>
      <c r="M771" s="28">
        <f t="shared" ref="M771:N771" si="300">M772+M775+M778</f>
        <v>0</v>
      </c>
      <c r="N771" s="28">
        <f t="shared" si="300"/>
        <v>0</v>
      </c>
    </row>
    <row r="772" spans="2:14" s="8" customFormat="1" ht="112.5" hidden="1">
      <c r="B772" s="27" t="s">
        <v>26</v>
      </c>
      <c r="C772" s="27" t="s">
        <v>72</v>
      </c>
      <c r="D772" s="24" t="s">
        <v>458</v>
      </c>
      <c r="E772" s="27" t="s">
        <v>26</v>
      </c>
      <c r="F772" s="27" t="s">
        <v>72</v>
      </c>
      <c r="G772" s="67" t="s">
        <v>223</v>
      </c>
      <c r="H772" s="67" t="s">
        <v>16</v>
      </c>
      <c r="I772" s="67" t="s">
        <v>453</v>
      </c>
      <c r="J772" s="67" t="s">
        <v>459</v>
      </c>
      <c r="K772" s="27"/>
      <c r="L772" s="28">
        <f>L773</f>
        <v>0</v>
      </c>
      <c r="M772" s="28">
        <f t="shared" ref="M772:N773" si="301">M773</f>
        <v>0</v>
      </c>
      <c r="N772" s="28">
        <f t="shared" si="301"/>
        <v>0</v>
      </c>
    </row>
    <row r="773" spans="2:14" s="8" customFormat="1" ht="56.25" hidden="1">
      <c r="B773" s="27" t="s">
        <v>26</v>
      </c>
      <c r="C773" s="27" t="s">
        <v>72</v>
      </c>
      <c r="D773" s="24" t="s">
        <v>96</v>
      </c>
      <c r="E773" s="27" t="s">
        <v>26</v>
      </c>
      <c r="F773" s="27" t="s">
        <v>72</v>
      </c>
      <c r="G773" s="67" t="s">
        <v>223</v>
      </c>
      <c r="H773" s="67" t="s">
        <v>16</v>
      </c>
      <c r="I773" s="67" t="s">
        <v>453</v>
      </c>
      <c r="J773" s="67" t="s">
        <v>459</v>
      </c>
      <c r="K773" s="27" t="s">
        <v>34</v>
      </c>
      <c r="L773" s="28">
        <f>L774</f>
        <v>0</v>
      </c>
      <c r="M773" s="28">
        <f t="shared" si="301"/>
        <v>0</v>
      </c>
      <c r="N773" s="28">
        <f t="shared" si="301"/>
        <v>0</v>
      </c>
    </row>
    <row r="774" spans="2:14" s="8" customFormat="1" ht="56.25" hidden="1">
      <c r="B774" s="27" t="s">
        <v>26</v>
      </c>
      <c r="C774" s="27" t="s">
        <v>72</v>
      </c>
      <c r="D774" s="24" t="s">
        <v>23</v>
      </c>
      <c r="E774" s="27" t="s">
        <v>26</v>
      </c>
      <c r="F774" s="27" t="s">
        <v>72</v>
      </c>
      <c r="G774" s="67" t="s">
        <v>223</v>
      </c>
      <c r="H774" s="67" t="s">
        <v>16</v>
      </c>
      <c r="I774" s="67" t="s">
        <v>453</v>
      </c>
      <c r="J774" s="67" t="s">
        <v>459</v>
      </c>
      <c r="K774" s="27" t="s">
        <v>24</v>
      </c>
      <c r="L774" s="28">
        <f>0+380-107.4+182+300-754.6</f>
        <v>0</v>
      </c>
      <c r="M774" s="28">
        <f t="shared" ref="M774:N774" si="302">0+380-107.4+182+300-754.6</f>
        <v>0</v>
      </c>
      <c r="N774" s="28">
        <f t="shared" si="302"/>
        <v>0</v>
      </c>
    </row>
    <row r="775" spans="2:14" s="8" customFormat="1" ht="75" hidden="1">
      <c r="B775" s="27" t="s">
        <v>26</v>
      </c>
      <c r="C775" s="27" t="s">
        <v>72</v>
      </c>
      <c r="D775" s="24" t="s">
        <v>460</v>
      </c>
      <c r="E775" s="27" t="s">
        <v>26</v>
      </c>
      <c r="F775" s="27" t="s">
        <v>72</v>
      </c>
      <c r="G775" s="67" t="s">
        <v>223</v>
      </c>
      <c r="H775" s="67" t="s">
        <v>16</v>
      </c>
      <c r="I775" s="67" t="s">
        <v>453</v>
      </c>
      <c r="J775" s="67" t="s">
        <v>461</v>
      </c>
      <c r="K775" s="27"/>
      <c r="L775" s="28">
        <f>L776</f>
        <v>0</v>
      </c>
      <c r="M775" s="28">
        <f t="shared" ref="M775:N776" si="303">M776</f>
        <v>0</v>
      </c>
      <c r="N775" s="28">
        <f t="shared" si="303"/>
        <v>0</v>
      </c>
    </row>
    <row r="776" spans="2:14" s="8" customFormat="1" ht="56.25" hidden="1">
      <c r="B776" s="27" t="s">
        <v>26</v>
      </c>
      <c r="C776" s="27" t="s">
        <v>72</v>
      </c>
      <c r="D776" s="24" t="s">
        <v>96</v>
      </c>
      <c r="E776" s="27" t="s">
        <v>26</v>
      </c>
      <c r="F776" s="27" t="s">
        <v>72</v>
      </c>
      <c r="G776" s="67" t="s">
        <v>223</v>
      </c>
      <c r="H776" s="67" t="s">
        <v>16</v>
      </c>
      <c r="I776" s="67" t="s">
        <v>453</v>
      </c>
      <c r="J776" s="67" t="s">
        <v>461</v>
      </c>
      <c r="K776" s="27" t="s">
        <v>34</v>
      </c>
      <c r="L776" s="28">
        <f>L777</f>
        <v>0</v>
      </c>
      <c r="M776" s="28">
        <f t="shared" si="303"/>
        <v>0</v>
      </c>
      <c r="N776" s="28">
        <f t="shared" si="303"/>
        <v>0</v>
      </c>
    </row>
    <row r="777" spans="2:14" s="8" customFormat="1" ht="56.25" hidden="1">
      <c r="B777" s="27" t="s">
        <v>26</v>
      </c>
      <c r="C777" s="27" t="s">
        <v>72</v>
      </c>
      <c r="D777" s="24" t="s">
        <v>23</v>
      </c>
      <c r="E777" s="27" t="s">
        <v>26</v>
      </c>
      <c r="F777" s="27" t="s">
        <v>72</v>
      </c>
      <c r="G777" s="67" t="s">
        <v>223</v>
      </c>
      <c r="H777" s="67" t="s">
        <v>16</v>
      </c>
      <c r="I777" s="67" t="s">
        <v>453</v>
      </c>
      <c r="J777" s="67" t="s">
        <v>461</v>
      </c>
      <c r="K777" s="27" t="s">
        <v>24</v>
      </c>
      <c r="L777" s="28"/>
      <c r="M777" s="28"/>
      <c r="N777" s="28"/>
    </row>
    <row r="778" spans="2:14" s="8" customFormat="1" ht="150" hidden="1">
      <c r="B778" s="27" t="s">
        <v>26</v>
      </c>
      <c r="C778" s="27" t="s">
        <v>72</v>
      </c>
      <c r="D778" s="24" t="s">
        <v>564</v>
      </c>
      <c r="E778" s="27" t="s">
        <v>26</v>
      </c>
      <c r="F778" s="27" t="s">
        <v>72</v>
      </c>
      <c r="G778" s="67" t="s">
        <v>223</v>
      </c>
      <c r="H778" s="67" t="s">
        <v>16</v>
      </c>
      <c r="I778" s="67" t="s">
        <v>453</v>
      </c>
      <c r="J778" s="67" t="s">
        <v>563</v>
      </c>
      <c r="K778" s="27"/>
      <c r="L778" s="28">
        <f>L779</f>
        <v>0</v>
      </c>
      <c r="M778" s="28">
        <f t="shared" ref="M778:N779" si="304">M779</f>
        <v>0</v>
      </c>
      <c r="N778" s="28">
        <f t="shared" si="304"/>
        <v>0</v>
      </c>
    </row>
    <row r="779" spans="2:14" s="8" customFormat="1" ht="56.25" hidden="1">
      <c r="B779" s="27" t="s">
        <v>26</v>
      </c>
      <c r="C779" s="27" t="s">
        <v>72</v>
      </c>
      <c r="D779" s="24" t="s">
        <v>96</v>
      </c>
      <c r="E779" s="27" t="s">
        <v>26</v>
      </c>
      <c r="F779" s="27" t="s">
        <v>72</v>
      </c>
      <c r="G779" s="67" t="s">
        <v>223</v>
      </c>
      <c r="H779" s="67" t="s">
        <v>16</v>
      </c>
      <c r="I779" s="67" t="s">
        <v>453</v>
      </c>
      <c r="J779" s="67" t="s">
        <v>563</v>
      </c>
      <c r="K779" s="27" t="s">
        <v>34</v>
      </c>
      <c r="L779" s="28">
        <f>L780</f>
        <v>0</v>
      </c>
      <c r="M779" s="28">
        <f t="shared" si="304"/>
        <v>0</v>
      </c>
      <c r="N779" s="28">
        <f t="shared" si="304"/>
        <v>0</v>
      </c>
    </row>
    <row r="780" spans="2:14" s="8" customFormat="1" ht="56.25" hidden="1">
      <c r="B780" s="27" t="s">
        <v>26</v>
      </c>
      <c r="C780" s="27" t="s">
        <v>72</v>
      </c>
      <c r="D780" s="24" t="s">
        <v>23</v>
      </c>
      <c r="E780" s="27" t="s">
        <v>26</v>
      </c>
      <c r="F780" s="27" t="s">
        <v>72</v>
      </c>
      <c r="G780" s="67" t="s">
        <v>223</v>
      </c>
      <c r="H780" s="67" t="s">
        <v>16</v>
      </c>
      <c r="I780" s="67" t="s">
        <v>453</v>
      </c>
      <c r="J780" s="67" t="s">
        <v>563</v>
      </c>
      <c r="K780" s="27" t="s">
        <v>24</v>
      </c>
      <c r="L780" s="28"/>
      <c r="M780" s="28"/>
      <c r="N780" s="28"/>
    </row>
    <row r="781" spans="2:14" s="8" customFormat="1" ht="56.25" hidden="1">
      <c r="B781" s="27" t="s">
        <v>26</v>
      </c>
      <c r="C781" s="27" t="s">
        <v>72</v>
      </c>
      <c r="D781" s="24" t="s">
        <v>451</v>
      </c>
      <c r="E781" s="27" t="s">
        <v>26</v>
      </c>
      <c r="F781" s="27" t="s">
        <v>72</v>
      </c>
      <c r="G781" s="67" t="s">
        <v>223</v>
      </c>
      <c r="H781" s="67" t="s">
        <v>31</v>
      </c>
      <c r="I781" s="67" t="s">
        <v>17</v>
      </c>
      <c r="J781" s="67" t="s">
        <v>18</v>
      </c>
      <c r="K781" s="27"/>
      <c r="L781" s="28">
        <f>L782</f>
        <v>0</v>
      </c>
      <c r="M781" s="28">
        <f t="shared" ref="M781:N781" si="305">M782</f>
        <v>0</v>
      </c>
      <c r="N781" s="28">
        <f t="shared" si="305"/>
        <v>0</v>
      </c>
    </row>
    <row r="782" spans="2:14" s="8" customFormat="1" ht="75" hidden="1">
      <c r="B782" s="27" t="s">
        <v>26</v>
      </c>
      <c r="C782" s="27" t="s">
        <v>72</v>
      </c>
      <c r="D782" s="24" t="s">
        <v>536</v>
      </c>
      <c r="E782" s="27" t="s">
        <v>26</v>
      </c>
      <c r="F782" s="27" t="s">
        <v>72</v>
      </c>
      <c r="G782" s="67" t="s">
        <v>223</v>
      </c>
      <c r="H782" s="67" t="s">
        <v>31</v>
      </c>
      <c r="I782" s="67" t="s">
        <v>453</v>
      </c>
      <c r="J782" s="67" t="s">
        <v>18</v>
      </c>
      <c r="K782" s="27"/>
      <c r="L782" s="28">
        <f>L783+L786</f>
        <v>0</v>
      </c>
      <c r="M782" s="28">
        <f t="shared" ref="M782:N782" si="306">M783+M786</f>
        <v>0</v>
      </c>
      <c r="N782" s="28">
        <f t="shared" si="306"/>
        <v>0</v>
      </c>
    </row>
    <row r="783" spans="2:14" s="8" customFormat="1" ht="37.5" hidden="1">
      <c r="B783" s="27" t="s">
        <v>26</v>
      </c>
      <c r="C783" s="27" t="s">
        <v>72</v>
      </c>
      <c r="D783" s="24" t="s">
        <v>454</v>
      </c>
      <c r="E783" s="27" t="s">
        <v>26</v>
      </c>
      <c r="F783" s="27" t="s">
        <v>72</v>
      </c>
      <c r="G783" s="67" t="s">
        <v>223</v>
      </c>
      <c r="H783" s="67" t="s">
        <v>31</v>
      </c>
      <c r="I783" s="67" t="s">
        <v>453</v>
      </c>
      <c r="J783" s="67" t="s">
        <v>455</v>
      </c>
      <c r="K783" s="27"/>
      <c r="L783" s="28">
        <f>L784</f>
        <v>0</v>
      </c>
      <c r="M783" s="28">
        <f t="shared" ref="M783:N784" si="307">M784</f>
        <v>0</v>
      </c>
      <c r="N783" s="28">
        <f t="shared" si="307"/>
        <v>0</v>
      </c>
    </row>
    <row r="784" spans="2:14" s="8" customFormat="1" ht="56.25" hidden="1">
      <c r="B784" s="27" t="s">
        <v>26</v>
      </c>
      <c r="C784" s="27" t="s">
        <v>72</v>
      </c>
      <c r="D784" s="24" t="s">
        <v>96</v>
      </c>
      <c r="E784" s="27" t="s">
        <v>26</v>
      </c>
      <c r="F784" s="27" t="s">
        <v>72</v>
      </c>
      <c r="G784" s="67" t="s">
        <v>223</v>
      </c>
      <c r="H784" s="67" t="s">
        <v>31</v>
      </c>
      <c r="I784" s="67" t="s">
        <v>453</v>
      </c>
      <c r="J784" s="67" t="s">
        <v>455</v>
      </c>
      <c r="K784" s="27" t="s">
        <v>34</v>
      </c>
      <c r="L784" s="28">
        <f>L785</f>
        <v>0</v>
      </c>
      <c r="M784" s="28">
        <f t="shared" si="307"/>
        <v>0</v>
      </c>
      <c r="N784" s="28">
        <f t="shared" si="307"/>
        <v>0</v>
      </c>
    </row>
    <row r="785" spans="2:14" s="8" customFormat="1" ht="56.25" hidden="1">
      <c r="B785" s="27" t="s">
        <v>26</v>
      </c>
      <c r="C785" s="27" t="s">
        <v>72</v>
      </c>
      <c r="D785" s="24" t="s">
        <v>23</v>
      </c>
      <c r="E785" s="27" t="s">
        <v>26</v>
      </c>
      <c r="F785" s="27" t="s">
        <v>72</v>
      </c>
      <c r="G785" s="67" t="s">
        <v>223</v>
      </c>
      <c r="H785" s="67" t="s">
        <v>31</v>
      </c>
      <c r="I785" s="67" t="s">
        <v>453</v>
      </c>
      <c r="J785" s="67" t="s">
        <v>455</v>
      </c>
      <c r="K785" s="27" t="s">
        <v>24</v>
      </c>
      <c r="L785" s="28"/>
      <c r="M785" s="28"/>
      <c r="N785" s="28"/>
    </row>
    <row r="786" spans="2:14" s="8" customFormat="1" ht="75" hidden="1">
      <c r="B786" s="27" t="s">
        <v>26</v>
      </c>
      <c r="C786" s="27" t="s">
        <v>72</v>
      </c>
      <c r="D786" s="24" t="s">
        <v>571</v>
      </c>
      <c r="E786" s="27" t="s">
        <v>26</v>
      </c>
      <c r="F786" s="27" t="s">
        <v>72</v>
      </c>
      <c r="G786" s="67" t="s">
        <v>223</v>
      </c>
      <c r="H786" s="67" t="s">
        <v>31</v>
      </c>
      <c r="I786" s="67" t="s">
        <v>453</v>
      </c>
      <c r="J786" s="67" t="s">
        <v>461</v>
      </c>
      <c r="K786" s="27"/>
      <c r="L786" s="28">
        <f>L787</f>
        <v>0</v>
      </c>
      <c r="M786" s="28">
        <f t="shared" ref="M786:N787" si="308">M787</f>
        <v>0</v>
      </c>
      <c r="N786" s="28">
        <f t="shared" si="308"/>
        <v>0</v>
      </c>
    </row>
    <row r="787" spans="2:14" s="8" customFormat="1" ht="56.25" hidden="1">
      <c r="B787" s="27" t="s">
        <v>26</v>
      </c>
      <c r="C787" s="27" t="s">
        <v>72</v>
      </c>
      <c r="D787" s="24" t="s">
        <v>96</v>
      </c>
      <c r="E787" s="27" t="s">
        <v>26</v>
      </c>
      <c r="F787" s="27" t="s">
        <v>72</v>
      </c>
      <c r="G787" s="67" t="s">
        <v>223</v>
      </c>
      <c r="H787" s="67" t="s">
        <v>31</v>
      </c>
      <c r="I787" s="67" t="s">
        <v>453</v>
      </c>
      <c r="J787" s="67" t="s">
        <v>461</v>
      </c>
      <c r="K787" s="27" t="s">
        <v>34</v>
      </c>
      <c r="L787" s="28">
        <f>L788</f>
        <v>0</v>
      </c>
      <c r="M787" s="28">
        <f t="shared" si="308"/>
        <v>0</v>
      </c>
      <c r="N787" s="28">
        <f t="shared" si="308"/>
        <v>0</v>
      </c>
    </row>
    <row r="788" spans="2:14" s="8" customFormat="1" ht="56.25" hidden="1">
      <c r="B788" s="27" t="s">
        <v>26</v>
      </c>
      <c r="C788" s="27" t="s">
        <v>72</v>
      </c>
      <c r="D788" s="24" t="s">
        <v>23</v>
      </c>
      <c r="E788" s="27" t="s">
        <v>26</v>
      </c>
      <c r="F788" s="27" t="s">
        <v>72</v>
      </c>
      <c r="G788" s="67" t="s">
        <v>223</v>
      </c>
      <c r="H788" s="67" t="s">
        <v>31</v>
      </c>
      <c r="I788" s="67" t="s">
        <v>453</v>
      </c>
      <c r="J788" s="67" t="s">
        <v>461</v>
      </c>
      <c r="K788" s="27" t="s">
        <v>24</v>
      </c>
      <c r="L788" s="28"/>
      <c r="M788" s="28"/>
      <c r="N788" s="28"/>
    </row>
    <row r="789" spans="2:14" s="8" customFormat="1" ht="37.5" hidden="1">
      <c r="B789" s="27" t="s">
        <v>26</v>
      </c>
      <c r="C789" s="27" t="s">
        <v>72</v>
      </c>
      <c r="D789" s="24" t="s">
        <v>516</v>
      </c>
      <c r="E789" s="27" t="s">
        <v>26</v>
      </c>
      <c r="F789" s="27" t="s">
        <v>72</v>
      </c>
      <c r="G789" s="67" t="s">
        <v>223</v>
      </c>
      <c r="H789" s="67" t="s">
        <v>49</v>
      </c>
      <c r="I789" s="67" t="s">
        <v>17</v>
      </c>
      <c r="J789" s="67" t="s">
        <v>18</v>
      </c>
      <c r="K789" s="27"/>
      <c r="L789" s="28">
        <f>L790</f>
        <v>6000</v>
      </c>
      <c r="M789" s="86">
        <f t="shared" ref="M789:N789" si="309">M790</f>
        <v>0</v>
      </c>
      <c r="N789" s="86">
        <f t="shared" si="309"/>
        <v>0</v>
      </c>
    </row>
    <row r="790" spans="2:14" s="8" customFormat="1" ht="75" hidden="1">
      <c r="B790" s="27" t="s">
        <v>26</v>
      </c>
      <c r="C790" s="27" t="s">
        <v>72</v>
      </c>
      <c r="D790" s="24" t="s">
        <v>536</v>
      </c>
      <c r="E790" s="27" t="s">
        <v>26</v>
      </c>
      <c r="F790" s="27" t="s">
        <v>72</v>
      </c>
      <c r="G790" s="67" t="s">
        <v>223</v>
      </c>
      <c r="H790" s="67" t="s">
        <v>49</v>
      </c>
      <c r="I790" s="67" t="s">
        <v>453</v>
      </c>
      <c r="J790" s="67" t="s">
        <v>18</v>
      </c>
      <c r="K790" s="27"/>
      <c r="L790" s="28">
        <f>L791+L794+L797</f>
        <v>6000</v>
      </c>
      <c r="M790" s="86">
        <f t="shared" ref="M790:N790" si="310">M791+M794+M797</f>
        <v>0</v>
      </c>
      <c r="N790" s="86">
        <f t="shared" si="310"/>
        <v>0</v>
      </c>
    </row>
    <row r="791" spans="2:14" s="8" customFormat="1" ht="37.5" hidden="1">
      <c r="B791" s="27" t="s">
        <v>26</v>
      </c>
      <c r="C791" s="27" t="s">
        <v>72</v>
      </c>
      <c r="D791" s="24" t="s">
        <v>454</v>
      </c>
      <c r="E791" s="27" t="s">
        <v>26</v>
      </c>
      <c r="F791" s="27" t="s">
        <v>72</v>
      </c>
      <c r="G791" s="67" t="s">
        <v>223</v>
      </c>
      <c r="H791" s="67" t="s">
        <v>49</v>
      </c>
      <c r="I791" s="67" t="s">
        <v>453</v>
      </c>
      <c r="J791" s="67" t="s">
        <v>455</v>
      </c>
      <c r="K791" s="27"/>
      <c r="L791" s="28">
        <f>L792</f>
        <v>0</v>
      </c>
      <c r="M791" s="28">
        <f t="shared" ref="M791:N792" si="311">M792</f>
        <v>0</v>
      </c>
      <c r="N791" s="28">
        <f t="shared" si="311"/>
        <v>0</v>
      </c>
    </row>
    <row r="792" spans="2:14" s="8" customFormat="1" ht="56.25" hidden="1">
      <c r="B792" s="27" t="s">
        <v>26</v>
      </c>
      <c r="C792" s="27" t="s">
        <v>72</v>
      </c>
      <c r="D792" s="24" t="s">
        <v>96</v>
      </c>
      <c r="E792" s="27" t="s">
        <v>26</v>
      </c>
      <c r="F792" s="27" t="s">
        <v>72</v>
      </c>
      <c r="G792" s="67" t="s">
        <v>223</v>
      </c>
      <c r="H792" s="67" t="s">
        <v>49</v>
      </c>
      <c r="I792" s="67" t="s">
        <v>453</v>
      </c>
      <c r="J792" s="67" t="s">
        <v>455</v>
      </c>
      <c r="K792" s="27" t="s">
        <v>34</v>
      </c>
      <c r="L792" s="28">
        <f>L793</f>
        <v>0</v>
      </c>
      <c r="M792" s="28">
        <f t="shared" si="311"/>
        <v>0</v>
      </c>
      <c r="N792" s="28">
        <f t="shared" si="311"/>
        <v>0</v>
      </c>
    </row>
    <row r="793" spans="2:14" s="8" customFormat="1" ht="56.25" hidden="1">
      <c r="B793" s="27" t="s">
        <v>26</v>
      </c>
      <c r="C793" s="27" t="s">
        <v>72</v>
      </c>
      <c r="D793" s="24" t="s">
        <v>23</v>
      </c>
      <c r="E793" s="27" t="s">
        <v>26</v>
      </c>
      <c r="F793" s="27" t="s">
        <v>72</v>
      </c>
      <c r="G793" s="67" t="s">
        <v>223</v>
      </c>
      <c r="H793" s="67" t="s">
        <v>49</v>
      </c>
      <c r="I793" s="67" t="s">
        <v>453</v>
      </c>
      <c r="J793" s="67" t="s">
        <v>455</v>
      </c>
      <c r="K793" s="27" t="s">
        <v>24</v>
      </c>
      <c r="L793" s="28"/>
      <c r="M793" s="28"/>
      <c r="N793" s="28"/>
    </row>
    <row r="794" spans="2:14" s="8" customFormat="1" ht="75" hidden="1">
      <c r="B794" s="27" t="s">
        <v>26</v>
      </c>
      <c r="C794" s="27" t="s">
        <v>72</v>
      </c>
      <c r="D794" s="24" t="s">
        <v>571</v>
      </c>
      <c r="E794" s="27" t="s">
        <v>26</v>
      </c>
      <c r="F794" s="27" t="s">
        <v>72</v>
      </c>
      <c r="G794" s="67" t="s">
        <v>223</v>
      </c>
      <c r="H794" s="67" t="s">
        <v>49</v>
      </c>
      <c r="I794" s="67" t="s">
        <v>453</v>
      </c>
      <c r="J794" s="67" t="s">
        <v>461</v>
      </c>
      <c r="K794" s="27"/>
      <c r="L794" s="28">
        <f>L795</f>
        <v>0</v>
      </c>
      <c r="M794" s="28">
        <f t="shared" ref="M794:N795" si="312">M795</f>
        <v>0</v>
      </c>
      <c r="N794" s="28">
        <f t="shared" si="312"/>
        <v>0</v>
      </c>
    </row>
    <row r="795" spans="2:14" s="8" customFormat="1" ht="56.25" hidden="1">
      <c r="B795" s="27" t="s">
        <v>26</v>
      </c>
      <c r="C795" s="27" t="s">
        <v>72</v>
      </c>
      <c r="D795" s="24" t="s">
        <v>96</v>
      </c>
      <c r="E795" s="27" t="s">
        <v>26</v>
      </c>
      <c r="F795" s="27" t="s">
        <v>72</v>
      </c>
      <c r="G795" s="67" t="s">
        <v>223</v>
      </c>
      <c r="H795" s="67" t="s">
        <v>49</v>
      </c>
      <c r="I795" s="67" t="s">
        <v>453</v>
      </c>
      <c r="J795" s="67" t="s">
        <v>461</v>
      </c>
      <c r="K795" s="27" t="s">
        <v>34</v>
      </c>
      <c r="L795" s="28">
        <f>L796</f>
        <v>0</v>
      </c>
      <c r="M795" s="28">
        <f t="shared" si="312"/>
        <v>0</v>
      </c>
      <c r="N795" s="28">
        <f t="shared" si="312"/>
        <v>0</v>
      </c>
    </row>
    <row r="796" spans="2:14" s="8" customFormat="1" ht="56.25" hidden="1">
      <c r="B796" s="27" t="s">
        <v>26</v>
      </c>
      <c r="C796" s="27" t="s">
        <v>72</v>
      </c>
      <c r="D796" s="24" t="s">
        <v>23</v>
      </c>
      <c r="E796" s="27" t="s">
        <v>26</v>
      </c>
      <c r="F796" s="27" t="s">
        <v>72</v>
      </c>
      <c r="G796" s="67" t="s">
        <v>223</v>
      </c>
      <c r="H796" s="67" t="s">
        <v>49</v>
      </c>
      <c r="I796" s="67" t="s">
        <v>453</v>
      </c>
      <c r="J796" s="67" t="s">
        <v>461</v>
      </c>
      <c r="K796" s="27" t="s">
        <v>24</v>
      </c>
      <c r="L796" s="28"/>
      <c r="M796" s="28"/>
      <c r="N796" s="28"/>
    </row>
    <row r="797" spans="2:14" s="8" customFormat="1" ht="187.5" hidden="1">
      <c r="B797" s="27" t="s">
        <v>26</v>
      </c>
      <c r="C797" s="27" t="s">
        <v>72</v>
      </c>
      <c r="D797" s="24" t="s">
        <v>677</v>
      </c>
      <c r="E797" s="27" t="s">
        <v>26</v>
      </c>
      <c r="F797" s="27" t="s">
        <v>72</v>
      </c>
      <c r="G797" s="67" t="s">
        <v>223</v>
      </c>
      <c r="H797" s="67" t="s">
        <v>49</v>
      </c>
      <c r="I797" s="67" t="s">
        <v>453</v>
      </c>
      <c r="J797" s="67" t="s">
        <v>563</v>
      </c>
      <c r="K797" s="27"/>
      <c r="L797" s="28">
        <f>L798</f>
        <v>6000</v>
      </c>
      <c r="M797" s="86">
        <f t="shared" ref="M797:N798" si="313">M798</f>
        <v>0</v>
      </c>
      <c r="N797" s="86">
        <f t="shared" si="313"/>
        <v>0</v>
      </c>
    </row>
    <row r="798" spans="2:14" s="8" customFormat="1" ht="56.25" hidden="1">
      <c r="B798" s="27" t="s">
        <v>26</v>
      </c>
      <c r="C798" s="27" t="s">
        <v>72</v>
      </c>
      <c r="D798" s="24" t="s">
        <v>96</v>
      </c>
      <c r="E798" s="27" t="s">
        <v>26</v>
      </c>
      <c r="F798" s="27" t="s">
        <v>72</v>
      </c>
      <c r="G798" s="67" t="s">
        <v>223</v>
      </c>
      <c r="H798" s="67" t="s">
        <v>49</v>
      </c>
      <c r="I798" s="67" t="s">
        <v>453</v>
      </c>
      <c r="J798" s="67" t="s">
        <v>563</v>
      </c>
      <c r="K798" s="27" t="s">
        <v>34</v>
      </c>
      <c r="L798" s="28">
        <f>L799</f>
        <v>6000</v>
      </c>
      <c r="M798" s="86">
        <f t="shared" si="313"/>
        <v>0</v>
      </c>
      <c r="N798" s="86">
        <f t="shared" si="313"/>
        <v>0</v>
      </c>
    </row>
    <row r="799" spans="2:14" s="8" customFormat="1" ht="56.25" hidden="1">
      <c r="B799" s="27" t="s">
        <v>26</v>
      </c>
      <c r="C799" s="27" t="s">
        <v>72</v>
      </c>
      <c r="D799" s="24" t="s">
        <v>23</v>
      </c>
      <c r="E799" s="27" t="s">
        <v>26</v>
      </c>
      <c r="F799" s="27" t="s">
        <v>72</v>
      </c>
      <c r="G799" s="67" t="s">
        <v>223</v>
      </c>
      <c r="H799" s="67" t="s">
        <v>49</v>
      </c>
      <c r="I799" s="67" t="s">
        <v>453</v>
      </c>
      <c r="J799" s="67" t="s">
        <v>563</v>
      </c>
      <c r="K799" s="27" t="s">
        <v>24</v>
      </c>
      <c r="L799" s="28">
        <f>4000+2000</f>
        <v>6000</v>
      </c>
      <c r="M799" s="86"/>
      <c r="N799" s="86"/>
    </row>
    <row r="800" spans="2:14" s="8" customFormat="1" ht="37.5" hidden="1">
      <c r="B800" s="27" t="s">
        <v>26</v>
      </c>
      <c r="C800" s="27" t="s">
        <v>72</v>
      </c>
      <c r="D800" s="90" t="s">
        <v>668</v>
      </c>
      <c r="E800" s="27" t="s">
        <v>26</v>
      </c>
      <c r="F800" s="27" t="s">
        <v>72</v>
      </c>
      <c r="G800" s="67" t="s">
        <v>223</v>
      </c>
      <c r="H800" s="67" t="s">
        <v>6</v>
      </c>
      <c r="I800" s="67" t="s">
        <v>17</v>
      </c>
      <c r="J800" s="67" t="s">
        <v>18</v>
      </c>
      <c r="K800" s="27"/>
      <c r="L800" s="28">
        <f>L801</f>
        <v>0</v>
      </c>
      <c r="M800" s="28">
        <f t="shared" ref="M800:N801" si="314">M801</f>
        <v>0</v>
      </c>
      <c r="N800" s="28">
        <f t="shared" si="314"/>
        <v>0</v>
      </c>
    </row>
    <row r="801" spans="2:14" s="8" customFormat="1" ht="56.25" hidden="1">
      <c r="B801" s="27" t="s">
        <v>26</v>
      </c>
      <c r="C801" s="27" t="s">
        <v>72</v>
      </c>
      <c r="D801" s="90" t="s">
        <v>669</v>
      </c>
      <c r="E801" s="27" t="s">
        <v>26</v>
      </c>
      <c r="F801" s="27" t="s">
        <v>72</v>
      </c>
      <c r="G801" s="67" t="s">
        <v>223</v>
      </c>
      <c r="H801" s="67" t="s">
        <v>6</v>
      </c>
      <c r="I801" s="67" t="s">
        <v>11</v>
      </c>
      <c r="J801" s="67" t="s">
        <v>18</v>
      </c>
      <c r="K801" s="27"/>
      <c r="L801" s="28">
        <f>L802</f>
        <v>0</v>
      </c>
      <c r="M801" s="28">
        <f t="shared" si="314"/>
        <v>0</v>
      </c>
      <c r="N801" s="28">
        <f t="shared" si="314"/>
        <v>0</v>
      </c>
    </row>
    <row r="802" spans="2:14" s="8" customFormat="1" ht="37.5" hidden="1">
      <c r="B802" s="27" t="s">
        <v>26</v>
      </c>
      <c r="C802" s="27" t="s">
        <v>72</v>
      </c>
      <c r="D802" s="90" t="s">
        <v>670</v>
      </c>
      <c r="E802" s="27" t="s">
        <v>26</v>
      </c>
      <c r="F802" s="27" t="s">
        <v>72</v>
      </c>
      <c r="G802" s="67" t="s">
        <v>223</v>
      </c>
      <c r="H802" s="67" t="s">
        <v>6</v>
      </c>
      <c r="I802" s="67" t="s">
        <v>17</v>
      </c>
      <c r="J802" s="67" t="s">
        <v>671</v>
      </c>
      <c r="K802" s="27"/>
      <c r="L802" s="28">
        <f>L803+L805</f>
        <v>0</v>
      </c>
      <c r="M802" s="28">
        <f t="shared" ref="M802:N802" si="315">M803+M805</f>
        <v>0</v>
      </c>
      <c r="N802" s="28">
        <f t="shared" si="315"/>
        <v>0</v>
      </c>
    </row>
    <row r="803" spans="2:14" s="8" customFormat="1" ht="56.25" hidden="1">
      <c r="B803" s="27" t="s">
        <v>26</v>
      </c>
      <c r="C803" s="27" t="s">
        <v>72</v>
      </c>
      <c r="D803" s="24" t="s">
        <v>96</v>
      </c>
      <c r="E803" s="27" t="s">
        <v>26</v>
      </c>
      <c r="F803" s="27" t="s">
        <v>72</v>
      </c>
      <c r="G803" s="67" t="s">
        <v>223</v>
      </c>
      <c r="H803" s="67" t="s">
        <v>6</v>
      </c>
      <c r="I803" s="67" t="s">
        <v>17</v>
      </c>
      <c r="J803" s="67" t="s">
        <v>671</v>
      </c>
      <c r="K803" s="27" t="s">
        <v>34</v>
      </c>
      <c r="L803" s="28">
        <f>L804</f>
        <v>0</v>
      </c>
      <c r="M803" s="28">
        <f t="shared" ref="M803:N803" si="316">M804</f>
        <v>0</v>
      </c>
      <c r="N803" s="28">
        <f t="shared" si="316"/>
        <v>0</v>
      </c>
    </row>
    <row r="804" spans="2:14" s="8" customFormat="1" ht="56.25" hidden="1">
      <c r="B804" s="27" t="s">
        <v>26</v>
      </c>
      <c r="C804" s="27" t="s">
        <v>72</v>
      </c>
      <c r="D804" s="24" t="s">
        <v>23</v>
      </c>
      <c r="E804" s="27" t="s">
        <v>26</v>
      </c>
      <c r="F804" s="27" t="s">
        <v>72</v>
      </c>
      <c r="G804" s="67" t="s">
        <v>223</v>
      </c>
      <c r="H804" s="67" t="s">
        <v>6</v>
      </c>
      <c r="I804" s="67" t="s">
        <v>17</v>
      </c>
      <c r="J804" s="67" t="s">
        <v>671</v>
      </c>
      <c r="K804" s="27" t="s">
        <v>24</v>
      </c>
      <c r="L804" s="28"/>
      <c r="M804" s="28"/>
      <c r="N804" s="28"/>
    </row>
    <row r="805" spans="2:14" s="8" customFormat="1" ht="56.25" hidden="1">
      <c r="B805" s="27" t="s">
        <v>26</v>
      </c>
      <c r="C805" s="27" t="s">
        <v>72</v>
      </c>
      <c r="D805" s="90" t="s">
        <v>672</v>
      </c>
      <c r="E805" s="27" t="s">
        <v>26</v>
      </c>
      <c r="F805" s="27" t="s">
        <v>72</v>
      </c>
      <c r="G805" s="67" t="s">
        <v>223</v>
      </c>
      <c r="H805" s="67" t="s">
        <v>6</v>
      </c>
      <c r="I805" s="67" t="s">
        <v>11</v>
      </c>
      <c r="J805" s="67" t="s">
        <v>673</v>
      </c>
      <c r="K805" s="27"/>
      <c r="L805" s="28">
        <f>L806</f>
        <v>0</v>
      </c>
      <c r="M805" s="28">
        <f t="shared" ref="M805:N806" si="317">M806</f>
        <v>0</v>
      </c>
      <c r="N805" s="28">
        <f t="shared" si="317"/>
        <v>0</v>
      </c>
    </row>
    <row r="806" spans="2:14" s="8" customFormat="1" ht="56.25" hidden="1">
      <c r="B806" s="27" t="s">
        <v>26</v>
      </c>
      <c r="C806" s="27" t="s">
        <v>72</v>
      </c>
      <c r="D806" s="24" t="s">
        <v>96</v>
      </c>
      <c r="E806" s="27" t="s">
        <v>26</v>
      </c>
      <c r="F806" s="27" t="s">
        <v>72</v>
      </c>
      <c r="G806" s="67" t="s">
        <v>223</v>
      </c>
      <c r="H806" s="67" t="s">
        <v>6</v>
      </c>
      <c r="I806" s="67" t="s">
        <v>11</v>
      </c>
      <c r="J806" s="67" t="s">
        <v>673</v>
      </c>
      <c r="K806" s="27" t="s">
        <v>34</v>
      </c>
      <c r="L806" s="28">
        <f>L807</f>
        <v>0</v>
      </c>
      <c r="M806" s="28">
        <f t="shared" si="317"/>
        <v>0</v>
      </c>
      <c r="N806" s="28">
        <f t="shared" si="317"/>
        <v>0</v>
      </c>
    </row>
    <row r="807" spans="2:14" s="8" customFormat="1" ht="56.25" hidden="1">
      <c r="B807" s="27" t="s">
        <v>26</v>
      </c>
      <c r="C807" s="27" t="s">
        <v>72</v>
      </c>
      <c r="D807" s="24" t="s">
        <v>23</v>
      </c>
      <c r="E807" s="27" t="s">
        <v>26</v>
      </c>
      <c r="F807" s="27" t="s">
        <v>72</v>
      </c>
      <c r="G807" s="67" t="s">
        <v>223</v>
      </c>
      <c r="H807" s="67" t="s">
        <v>6</v>
      </c>
      <c r="I807" s="67" t="s">
        <v>11</v>
      </c>
      <c r="J807" s="67" t="s">
        <v>673</v>
      </c>
      <c r="K807" s="27" t="s">
        <v>24</v>
      </c>
      <c r="L807" s="28"/>
      <c r="M807" s="28"/>
      <c r="N807" s="28"/>
    </row>
    <row r="808" spans="2:14" s="8" customFormat="1" ht="75" hidden="1">
      <c r="B808" s="27" t="s">
        <v>26</v>
      </c>
      <c r="C808" s="27" t="s">
        <v>72</v>
      </c>
      <c r="D808" s="24" t="s">
        <v>394</v>
      </c>
      <c r="E808" s="27" t="s">
        <v>26</v>
      </c>
      <c r="F808" s="27" t="s">
        <v>72</v>
      </c>
      <c r="G808" s="67" t="s">
        <v>395</v>
      </c>
      <c r="H808" s="67" t="s">
        <v>16</v>
      </c>
      <c r="I808" s="67" t="s">
        <v>17</v>
      </c>
      <c r="J808" s="67" t="s">
        <v>18</v>
      </c>
      <c r="K808" s="65"/>
      <c r="L808" s="30">
        <f>L809+L819+L829+L839+L849+L853+L857</f>
        <v>50</v>
      </c>
      <c r="M808" s="30">
        <f t="shared" ref="M808:N808" si="318">M809+M819+M829+M839+M849+M853+M857</f>
        <v>30</v>
      </c>
      <c r="N808" s="30">
        <f t="shared" si="318"/>
        <v>30</v>
      </c>
    </row>
    <row r="809" spans="2:14" s="8" customFormat="1" ht="131.25" hidden="1">
      <c r="B809" s="27" t="s">
        <v>26</v>
      </c>
      <c r="C809" s="27" t="s">
        <v>72</v>
      </c>
      <c r="D809" s="24" t="s">
        <v>396</v>
      </c>
      <c r="E809" s="27" t="s">
        <v>26</v>
      </c>
      <c r="F809" s="27" t="s">
        <v>72</v>
      </c>
      <c r="G809" s="67" t="s">
        <v>395</v>
      </c>
      <c r="H809" s="67" t="s">
        <v>16</v>
      </c>
      <c r="I809" s="67" t="s">
        <v>11</v>
      </c>
      <c r="J809" s="67" t="s">
        <v>18</v>
      </c>
      <c r="K809" s="65"/>
      <c r="L809" s="30">
        <f>L810+L813+L816</f>
        <v>0</v>
      </c>
      <c r="M809" s="30">
        <f t="shared" ref="M809:N809" si="319">M810+M813+M816</f>
        <v>0</v>
      </c>
      <c r="N809" s="30">
        <f t="shared" si="319"/>
        <v>0</v>
      </c>
    </row>
    <row r="810" spans="2:14" s="8" customFormat="1" ht="131.25" hidden="1">
      <c r="B810" s="27" t="s">
        <v>26</v>
      </c>
      <c r="C810" s="27" t="s">
        <v>72</v>
      </c>
      <c r="D810" s="24" t="s">
        <v>397</v>
      </c>
      <c r="E810" s="27" t="s">
        <v>26</v>
      </c>
      <c r="F810" s="27" t="s">
        <v>72</v>
      </c>
      <c r="G810" s="67" t="s">
        <v>395</v>
      </c>
      <c r="H810" s="67" t="s">
        <v>16</v>
      </c>
      <c r="I810" s="67" t="s">
        <v>11</v>
      </c>
      <c r="J810" s="67" t="s">
        <v>398</v>
      </c>
      <c r="K810" s="65"/>
      <c r="L810" s="30">
        <f>L811</f>
        <v>0</v>
      </c>
      <c r="M810" s="30">
        <f t="shared" ref="M810:N811" si="320">M811</f>
        <v>0</v>
      </c>
      <c r="N810" s="30">
        <f t="shared" si="320"/>
        <v>0</v>
      </c>
    </row>
    <row r="811" spans="2:14" s="8" customFormat="1" ht="56.25" hidden="1">
      <c r="B811" s="27" t="s">
        <v>26</v>
      </c>
      <c r="C811" s="27" t="s">
        <v>72</v>
      </c>
      <c r="D811" s="64" t="s">
        <v>125</v>
      </c>
      <c r="E811" s="27" t="s">
        <v>26</v>
      </c>
      <c r="F811" s="27" t="s">
        <v>72</v>
      </c>
      <c r="G811" s="67" t="s">
        <v>395</v>
      </c>
      <c r="H811" s="67" t="s">
        <v>16</v>
      </c>
      <c r="I811" s="67" t="s">
        <v>11</v>
      </c>
      <c r="J811" s="67" t="s">
        <v>398</v>
      </c>
      <c r="K811" s="65">
        <v>200</v>
      </c>
      <c r="L811" s="30">
        <f>L812</f>
        <v>0</v>
      </c>
      <c r="M811" s="30">
        <f t="shared" si="320"/>
        <v>0</v>
      </c>
      <c r="N811" s="30">
        <f t="shared" si="320"/>
        <v>0</v>
      </c>
    </row>
    <row r="812" spans="2:14" s="8" customFormat="1" ht="56.25" hidden="1">
      <c r="B812" s="27" t="s">
        <v>26</v>
      </c>
      <c r="C812" s="27" t="s">
        <v>72</v>
      </c>
      <c r="D812" s="64" t="s">
        <v>23</v>
      </c>
      <c r="E812" s="27" t="s">
        <v>26</v>
      </c>
      <c r="F812" s="27" t="s">
        <v>72</v>
      </c>
      <c r="G812" s="67" t="s">
        <v>395</v>
      </c>
      <c r="H812" s="67" t="s">
        <v>16</v>
      </c>
      <c r="I812" s="67" t="s">
        <v>11</v>
      </c>
      <c r="J812" s="67" t="s">
        <v>398</v>
      </c>
      <c r="K812" s="65">
        <v>240</v>
      </c>
      <c r="L812" s="30"/>
      <c r="M812" s="30"/>
      <c r="N812" s="30"/>
    </row>
    <row r="813" spans="2:14" s="8" customFormat="1" ht="112.5" hidden="1">
      <c r="B813" s="27" t="s">
        <v>26</v>
      </c>
      <c r="C813" s="27" t="s">
        <v>72</v>
      </c>
      <c r="D813" s="24" t="s">
        <v>579</v>
      </c>
      <c r="E813" s="27" t="s">
        <v>26</v>
      </c>
      <c r="F813" s="27" t="s">
        <v>72</v>
      </c>
      <c r="G813" s="67" t="s">
        <v>395</v>
      </c>
      <c r="H813" s="67" t="s">
        <v>16</v>
      </c>
      <c r="I813" s="67" t="s">
        <v>11</v>
      </c>
      <c r="J813" s="67" t="s">
        <v>580</v>
      </c>
      <c r="K813" s="65"/>
      <c r="L813" s="30">
        <f>L814</f>
        <v>0</v>
      </c>
      <c r="M813" s="30">
        <f t="shared" ref="M813:N814" si="321">M814</f>
        <v>0</v>
      </c>
      <c r="N813" s="30">
        <f t="shared" si="321"/>
        <v>0</v>
      </c>
    </row>
    <row r="814" spans="2:14" s="8" customFormat="1" ht="56.25" hidden="1">
      <c r="B814" s="27" t="s">
        <v>26</v>
      </c>
      <c r="C814" s="27" t="s">
        <v>72</v>
      </c>
      <c r="D814" s="64" t="s">
        <v>125</v>
      </c>
      <c r="E814" s="27" t="s">
        <v>26</v>
      </c>
      <c r="F814" s="27" t="s">
        <v>72</v>
      </c>
      <c r="G814" s="67" t="s">
        <v>395</v>
      </c>
      <c r="H814" s="67" t="s">
        <v>16</v>
      </c>
      <c r="I814" s="67" t="s">
        <v>11</v>
      </c>
      <c r="J814" s="67" t="s">
        <v>580</v>
      </c>
      <c r="K814" s="65">
        <v>200</v>
      </c>
      <c r="L814" s="30">
        <f>L815</f>
        <v>0</v>
      </c>
      <c r="M814" s="30">
        <f t="shared" si="321"/>
        <v>0</v>
      </c>
      <c r="N814" s="30">
        <f t="shared" si="321"/>
        <v>0</v>
      </c>
    </row>
    <row r="815" spans="2:14" s="8" customFormat="1" ht="56.25" hidden="1">
      <c r="B815" s="27" t="s">
        <v>26</v>
      </c>
      <c r="C815" s="27" t="s">
        <v>72</v>
      </c>
      <c r="D815" s="64" t="s">
        <v>23</v>
      </c>
      <c r="E815" s="27" t="s">
        <v>26</v>
      </c>
      <c r="F815" s="27" t="s">
        <v>72</v>
      </c>
      <c r="G815" s="67" t="s">
        <v>395</v>
      </c>
      <c r="H815" s="67" t="s">
        <v>16</v>
      </c>
      <c r="I815" s="67" t="s">
        <v>11</v>
      </c>
      <c r="J815" s="67" t="s">
        <v>580</v>
      </c>
      <c r="K815" s="65">
        <v>240</v>
      </c>
      <c r="L815" s="30"/>
      <c r="M815" s="30"/>
      <c r="N815" s="30"/>
    </row>
    <row r="816" spans="2:14" s="8" customFormat="1" ht="93.75" hidden="1">
      <c r="B816" s="27" t="s">
        <v>26</v>
      </c>
      <c r="C816" s="27" t="s">
        <v>72</v>
      </c>
      <c r="D816" s="24" t="s">
        <v>581</v>
      </c>
      <c r="E816" s="27" t="s">
        <v>26</v>
      </c>
      <c r="F816" s="27" t="s">
        <v>72</v>
      </c>
      <c r="G816" s="67" t="s">
        <v>395</v>
      </c>
      <c r="H816" s="67" t="s">
        <v>16</v>
      </c>
      <c r="I816" s="67" t="s">
        <v>11</v>
      </c>
      <c r="J816" s="67" t="s">
        <v>582</v>
      </c>
      <c r="K816" s="65"/>
      <c r="L816" s="30">
        <f>L817</f>
        <v>0</v>
      </c>
      <c r="M816" s="30">
        <f t="shared" ref="M816:N817" si="322">M817</f>
        <v>0</v>
      </c>
      <c r="N816" s="30">
        <f t="shared" si="322"/>
        <v>0</v>
      </c>
    </row>
    <row r="817" spans="2:14" s="8" customFormat="1" ht="56.25" hidden="1">
      <c r="B817" s="27" t="s">
        <v>26</v>
      </c>
      <c r="C817" s="27" t="s">
        <v>72</v>
      </c>
      <c r="D817" s="64" t="s">
        <v>125</v>
      </c>
      <c r="E817" s="27" t="s">
        <v>26</v>
      </c>
      <c r="F817" s="27" t="s">
        <v>72</v>
      </c>
      <c r="G817" s="67" t="s">
        <v>395</v>
      </c>
      <c r="H817" s="67" t="s">
        <v>16</v>
      </c>
      <c r="I817" s="67" t="s">
        <v>11</v>
      </c>
      <c r="J817" s="67" t="s">
        <v>582</v>
      </c>
      <c r="K817" s="65">
        <v>200</v>
      </c>
      <c r="L817" s="30">
        <f>L818</f>
        <v>0</v>
      </c>
      <c r="M817" s="30">
        <f t="shared" si="322"/>
        <v>0</v>
      </c>
      <c r="N817" s="30">
        <f t="shared" si="322"/>
        <v>0</v>
      </c>
    </row>
    <row r="818" spans="2:14" s="8" customFormat="1" ht="56.25" hidden="1">
      <c r="B818" s="27" t="s">
        <v>26</v>
      </c>
      <c r="C818" s="27" t="s">
        <v>72</v>
      </c>
      <c r="D818" s="64" t="s">
        <v>23</v>
      </c>
      <c r="E818" s="27" t="s">
        <v>26</v>
      </c>
      <c r="F818" s="27" t="s">
        <v>72</v>
      </c>
      <c r="G818" s="67" t="s">
        <v>395</v>
      </c>
      <c r="H818" s="67" t="s">
        <v>16</v>
      </c>
      <c r="I818" s="67" t="s">
        <v>11</v>
      </c>
      <c r="J818" s="67" t="s">
        <v>582</v>
      </c>
      <c r="K818" s="65">
        <v>240</v>
      </c>
      <c r="L818" s="30"/>
      <c r="M818" s="30"/>
      <c r="N818" s="30"/>
    </row>
    <row r="819" spans="2:14" s="8" customFormat="1" ht="93.75" hidden="1">
      <c r="B819" s="27" t="s">
        <v>26</v>
      </c>
      <c r="C819" s="27" t="s">
        <v>72</v>
      </c>
      <c r="D819" s="24" t="s">
        <v>399</v>
      </c>
      <c r="E819" s="27" t="s">
        <v>26</v>
      </c>
      <c r="F819" s="27" t="s">
        <v>72</v>
      </c>
      <c r="G819" s="67" t="s">
        <v>395</v>
      </c>
      <c r="H819" s="67" t="s">
        <v>16</v>
      </c>
      <c r="I819" s="67" t="s">
        <v>38</v>
      </c>
      <c r="J819" s="67" t="s">
        <v>18</v>
      </c>
      <c r="K819" s="65"/>
      <c r="L819" s="30">
        <f>L820+L823+L828</f>
        <v>0</v>
      </c>
      <c r="M819" s="30">
        <f t="shared" ref="M819:N819" si="323">M820+M823+M828</f>
        <v>0</v>
      </c>
      <c r="N819" s="30">
        <f t="shared" si="323"/>
        <v>0</v>
      </c>
    </row>
    <row r="820" spans="2:14" s="8" customFormat="1" ht="112.5" hidden="1">
      <c r="B820" s="27" t="s">
        <v>26</v>
      </c>
      <c r="C820" s="27" t="s">
        <v>72</v>
      </c>
      <c r="D820" s="24" t="s">
        <v>400</v>
      </c>
      <c r="E820" s="27" t="s">
        <v>26</v>
      </c>
      <c r="F820" s="27" t="s">
        <v>72</v>
      </c>
      <c r="G820" s="67" t="s">
        <v>395</v>
      </c>
      <c r="H820" s="67" t="s">
        <v>16</v>
      </c>
      <c r="I820" s="67" t="s">
        <v>38</v>
      </c>
      <c r="J820" s="67" t="s">
        <v>401</v>
      </c>
      <c r="K820" s="65"/>
      <c r="L820" s="30">
        <f>L821</f>
        <v>0</v>
      </c>
      <c r="M820" s="30">
        <f t="shared" ref="M820:N821" si="324">M821</f>
        <v>0</v>
      </c>
      <c r="N820" s="30">
        <f t="shared" si="324"/>
        <v>0</v>
      </c>
    </row>
    <row r="821" spans="2:14" s="8" customFormat="1" ht="56.25" hidden="1">
      <c r="B821" s="27" t="s">
        <v>26</v>
      </c>
      <c r="C821" s="27" t="s">
        <v>72</v>
      </c>
      <c r="D821" s="64" t="s">
        <v>125</v>
      </c>
      <c r="E821" s="27" t="s">
        <v>26</v>
      </c>
      <c r="F821" s="27" t="s">
        <v>72</v>
      </c>
      <c r="G821" s="67" t="s">
        <v>395</v>
      </c>
      <c r="H821" s="67" t="s">
        <v>16</v>
      </c>
      <c r="I821" s="67" t="s">
        <v>38</v>
      </c>
      <c r="J821" s="67" t="s">
        <v>401</v>
      </c>
      <c r="K821" s="65">
        <v>200</v>
      </c>
      <c r="L821" s="30">
        <f>L822</f>
        <v>0</v>
      </c>
      <c r="M821" s="30">
        <f t="shared" si="324"/>
        <v>0</v>
      </c>
      <c r="N821" s="30">
        <f t="shared" si="324"/>
        <v>0</v>
      </c>
    </row>
    <row r="822" spans="2:14" s="8" customFormat="1" ht="56.25" hidden="1">
      <c r="B822" s="27" t="s">
        <v>26</v>
      </c>
      <c r="C822" s="27" t="s">
        <v>72</v>
      </c>
      <c r="D822" s="64" t="s">
        <v>23</v>
      </c>
      <c r="E822" s="27" t="s">
        <v>26</v>
      </c>
      <c r="F822" s="27" t="s">
        <v>72</v>
      </c>
      <c r="G822" s="67" t="s">
        <v>395</v>
      </c>
      <c r="H822" s="67" t="s">
        <v>16</v>
      </c>
      <c r="I822" s="67" t="s">
        <v>38</v>
      </c>
      <c r="J822" s="67" t="s">
        <v>401</v>
      </c>
      <c r="K822" s="65">
        <v>240</v>
      </c>
      <c r="L822" s="30"/>
      <c r="M822" s="30"/>
      <c r="N822" s="30"/>
    </row>
    <row r="823" spans="2:14" s="8" customFormat="1" ht="112.5" hidden="1">
      <c r="B823" s="27" t="s">
        <v>26</v>
      </c>
      <c r="C823" s="27" t="s">
        <v>72</v>
      </c>
      <c r="D823" s="24" t="s">
        <v>579</v>
      </c>
      <c r="E823" s="27" t="s">
        <v>26</v>
      </c>
      <c r="F823" s="27" t="s">
        <v>72</v>
      </c>
      <c r="G823" s="67" t="s">
        <v>395</v>
      </c>
      <c r="H823" s="67" t="s">
        <v>16</v>
      </c>
      <c r="I823" s="67" t="s">
        <v>38</v>
      </c>
      <c r="J823" s="67" t="s">
        <v>580</v>
      </c>
      <c r="K823" s="65"/>
      <c r="L823" s="30">
        <f>L824</f>
        <v>0</v>
      </c>
      <c r="M823" s="30">
        <f t="shared" ref="M823:N824" si="325">M824</f>
        <v>0</v>
      </c>
      <c r="N823" s="30">
        <f t="shared" si="325"/>
        <v>0</v>
      </c>
    </row>
    <row r="824" spans="2:14" s="8" customFormat="1" ht="56.25" hidden="1">
      <c r="B824" s="27" t="s">
        <v>26</v>
      </c>
      <c r="C824" s="27" t="s">
        <v>72</v>
      </c>
      <c r="D824" s="64" t="s">
        <v>125</v>
      </c>
      <c r="E824" s="27" t="s">
        <v>26</v>
      </c>
      <c r="F824" s="27" t="s">
        <v>72</v>
      </c>
      <c r="G824" s="67" t="s">
        <v>395</v>
      </c>
      <c r="H824" s="67" t="s">
        <v>16</v>
      </c>
      <c r="I824" s="67" t="s">
        <v>38</v>
      </c>
      <c r="J824" s="67" t="s">
        <v>580</v>
      </c>
      <c r="K824" s="65">
        <v>200</v>
      </c>
      <c r="L824" s="30">
        <f>L825</f>
        <v>0</v>
      </c>
      <c r="M824" s="30">
        <f t="shared" si="325"/>
        <v>0</v>
      </c>
      <c r="N824" s="30">
        <f t="shared" si="325"/>
        <v>0</v>
      </c>
    </row>
    <row r="825" spans="2:14" s="8" customFormat="1" ht="56.25" hidden="1">
      <c r="B825" s="27" t="s">
        <v>26</v>
      </c>
      <c r="C825" s="27" t="s">
        <v>72</v>
      </c>
      <c r="D825" s="64" t="s">
        <v>23</v>
      </c>
      <c r="E825" s="27" t="s">
        <v>26</v>
      </c>
      <c r="F825" s="27" t="s">
        <v>72</v>
      </c>
      <c r="G825" s="67" t="s">
        <v>395</v>
      </c>
      <c r="H825" s="67" t="s">
        <v>16</v>
      </c>
      <c r="I825" s="67" t="s">
        <v>38</v>
      </c>
      <c r="J825" s="67" t="s">
        <v>580</v>
      </c>
      <c r="K825" s="65">
        <v>240</v>
      </c>
      <c r="L825" s="30"/>
      <c r="M825" s="30"/>
      <c r="N825" s="30"/>
    </row>
    <row r="826" spans="2:14" s="8" customFormat="1" ht="93.75" hidden="1">
      <c r="B826" s="27" t="s">
        <v>26</v>
      </c>
      <c r="C826" s="27" t="s">
        <v>72</v>
      </c>
      <c r="D826" s="24" t="s">
        <v>581</v>
      </c>
      <c r="E826" s="27" t="s">
        <v>26</v>
      </c>
      <c r="F826" s="27" t="s">
        <v>72</v>
      </c>
      <c r="G826" s="67" t="s">
        <v>395</v>
      </c>
      <c r="H826" s="67" t="s">
        <v>16</v>
      </c>
      <c r="I826" s="67" t="s">
        <v>38</v>
      </c>
      <c r="J826" s="67" t="s">
        <v>582</v>
      </c>
      <c r="K826" s="65"/>
      <c r="L826" s="30">
        <f>L827</f>
        <v>0</v>
      </c>
      <c r="M826" s="30">
        <f t="shared" ref="M826:N827" si="326">M827</f>
        <v>0</v>
      </c>
      <c r="N826" s="30">
        <f t="shared" si="326"/>
        <v>0</v>
      </c>
    </row>
    <row r="827" spans="2:14" s="8" customFormat="1" ht="56.25" hidden="1">
      <c r="B827" s="27" t="s">
        <v>26</v>
      </c>
      <c r="C827" s="27" t="s">
        <v>72</v>
      </c>
      <c r="D827" s="64" t="s">
        <v>125</v>
      </c>
      <c r="E827" s="27" t="s">
        <v>26</v>
      </c>
      <c r="F827" s="27" t="s">
        <v>72</v>
      </c>
      <c r="G827" s="67" t="s">
        <v>395</v>
      </c>
      <c r="H827" s="67" t="s">
        <v>16</v>
      </c>
      <c r="I827" s="67" t="s">
        <v>38</v>
      </c>
      <c r="J827" s="67" t="s">
        <v>582</v>
      </c>
      <c r="K827" s="65">
        <v>200</v>
      </c>
      <c r="L827" s="30">
        <f>L828</f>
        <v>0</v>
      </c>
      <c r="M827" s="30">
        <f t="shared" si="326"/>
        <v>0</v>
      </c>
      <c r="N827" s="30">
        <f t="shared" si="326"/>
        <v>0</v>
      </c>
    </row>
    <row r="828" spans="2:14" s="8" customFormat="1" ht="56.25" hidden="1">
      <c r="B828" s="27" t="s">
        <v>26</v>
      </c>
      <c r="C828" s="27" t="s">
        <v>72</v>
      </c>
      <c r="D828" s="64" t="s">
        <v>23</v>
      </c>
      <c r="E828" s="27" t="s">
        <v>26</v>
      </c>
      <c r="F828" s="27" t="s">
        <v>72</v>
      </c>
      <c r="G828" s="67" t="s">
        <v>395</v>
      </c>
      <c r="H828" s="67" t="s">
        <v>16</v>
      </c>
      <c r="I828" s="67" t="s">
        <v>38</v>
      </c>
      <c r="J828" s="67" t="s">
        <v>582</v>
      </c>
      <c r="K828" s="65">
        <v>240</v>
      </c>
      <c r="L828" s="30"/>
      <c r="M828" s="30"/>
      <c r="N828" s="30"/>
    </row>
    <row r="829" spans="2:14" s="8" customFormat="1" ht="168.75" hidden="1">
      <c r="B829" s="27" t="s">
        <v>26</v>
      </c>
      <c r="C829" s="27" t="s">
        <v>72</v>
      </c>
      <c r="D829" s="24" t="s">
        <v>402</v>
      </c>
      <c r="E829" s="27" t="s">
        <v>26</v>
      </c>
      <c r="F829" s="27" t="s">
        <v>72</v>
      </c>
      <c r="G829" s="67" t="s">
        <v>395</v>
      </c>
      <c r="H829" s="67" t="s">
        <v>16</v>
      </c>
      <c r="I829" s="67" t="s">
        <v>72</v>
      </c>
      <c r="J829" s="67" t="s">
        <v>18</v>
      </c>
      <c r="K829" s="65"/>
      <c r="L829" s="30">
        <f>L830+L833+L836</f>
        <v>0</v>
      </c>
      <c r="M829" s="30">
        <f t="shared" ref="M829:N829" si="327">M830+M833+M836</f>
        <v>0</v>
      </c>
      <c r="N829" s="30">
        <f t="shared" si="327"/>
        <v>0</v>
      </c>
    </row>
    <row r="830" spans="2:14" s="8" customFormat="1" ht="150" hidden="1">
      <c r="B830" s="27" t="s">
        <v>26</v>
      </c>
      <c r="C830" s="27" t="s">
        <v>72</v>
      </c>
      <c r="D830" s="24" t="s">
        <v>403</v>
      </c>
      <c r="E830" s="27" t="s">
        <v>26</v>
      </c>
      <c r="F830" s="27" t="s">
        <v>72</v>
      </c>
      <c r="G830" s="67" t="s">
        <v>395</v>
      </c>
      <c r="H830" s="67" t="s">
        <v>16</v>
      </c>
      <c r="I830" s="67" t="s">
        <v>72</v>
      </c>
      <c r="J830" s="67" t="s">
        <v>404</v>
      </c>
      <c r="K830" s="65"/>
      <c r="L830" s="30">
        <f>L831</f>
        <v>0</v>
      </c>
      <c r="M830" s="30">
        <f t="shared" ref="M830:N831" si="328">M831</f>
        <v>0</v>
      </c>
      <c r="N830" s="30">
        <f t="shared" si="328"/>
        <v>0</v>
      </c>
    </row>
    <row r="831" spans="2:14" s="8" customFormat="1" ht="56.25" hidden="1">
      <c r="B831" s="27" t="s">
        <v>26</v>
      </c>
      <c r="C831" s="27" t="s">
        <v>72</v>
      </c>
      <c r="D831" s="64" t="s">
        <v>125</v>
      </c>
      <c r="E831" s="27" t="s">
        <v>26</v>
      </c>
      <c r="F831" s="27" t="s">
        <v>72</v>
      </c>
      <c r="G831" s="67" t="s">
        <v>395</v>
      </c>
      <c r="H831" s="67" t="s">
        <v>16</v>
      </c>
      <c r="I831" s="67" t="s">
        <v>72</v>
      </c>
      <c r="J831" s="67" t="s">
        <v>404</v>
      </c>
      <c r="K831" s="65">
        <v>200</v>
      </c>
      <c r="L831" s="30">
        <f>L832</f>
        <v>0</v>
      </c>
      <c r="M831" s="30">
        <f t="shared" si="328"/>
        <v>0</v>
      </c>
      <c r="N831" s="30">
        <f t="shared" si="328"/>
        <v>0</v>
      </c>
    </row>
    <row r="832" spans="2:14" s="8" customFormat="1" ht="56.25" hidden="1">
      <c r="B832" s="27" t="s">
        <v>26</v>
      </c>
      <c r="C832" s="27" t="s">
        <v>72</v>
      </c>
      <c r="D832" s="64" t="s">
        <v>23</v>
      </c>
      <c r="E832" s="27" t="s">
        <v>26</v>
      </c>
      <c r="F832" s="27" t="s">
        <v>72</v>
      </c>
      <c r="G832" s="67" t="s">
        <v>395</v>
      </c>
      <c r="H832" s="67" t="s">
        <v>16</v>
      </c>
      <c r="I832" s="67" t="s">
        <v>72</v>
      </c>
      <c r="J832" s="67" t="s">
        <v>404</v>
      </c>
      <c r="K832" s="65">
        <v>240</v>
      </c>
      <c r="L832" s="30"/>
      <c r="M832" s="30"/>
      <c r="N832" s="30"/>
    </row>
    <row r="833" spans="2:14" s="8" customFormat="1" ht="112.5" hidden="1">
      <c r="B833" s="27" t="s">
        <v>26</v>
      </c>
      <c r="C833" s="27" t="s">
        <v>72</v>
      </c>
      <c r="D833" s="24" t="s">
        <v>579</v>
      </c>
      <c r="E833" s="27" t="s">
        <v>26</v>
      </c>
      <c r="F833" s="27" t="s">
        <v>72</v>
      </c>
      <c r="G833" s="67" t="s">
        <v>395</v>
      </c>
      <c r="H833" s="67" t="s">
        <v>16</v>
      </c>
      <c r="I833" s="67" t="s">
        <v>72</v>
      </c>
      <c r="J833" s="67" t="s">
        <v>580</v>
      </c>
      <c r="K833" s="65"/>
      <c r="L833" s="30">
        <f>L834</f>
        <v>0</v>
      </c>
      <c r="M833" s="30">
        <f t="shared" ref="M833:N834" si="329">M834</f>
        <v>0</v>
      </c>
      <c r="N833" s="30">
        <f t="shared" si="329"/>
        <v>0</v>
      </c>
    </row>
    <row r="834" spans="2:14" s="8" customFormat="1" ht="56.25" hidden="1">
      <c r="B834" s="27" t="s">
        <v>26</v>
      </c>
      <c r="C834" s="27" t="s">
        <v>72</v>
      </c>
      <c r="D834" s="64" t="s">
        <v>125</v>
      </c>
      <c r="E834" s="27" t="s">
        <v>26</v>
      </c>
      <c r="F834" s="27" t="s">
        <v>72</v>
      </c>
      <c r="G834" s="67" t="s">
        <v>395</v>
      </c>
      <c r="H834" s="67" t="s">
        <v>16</v>
      </c>
      <c r="I834" s="67" t="s">
        <v>72</v>
      </c>
      <c r="J834" s="67" t="s">
        <v>580</v>
      </c>
      <c r="K834" s="65">
        <v>200</v>
      </c>
      <c r="L834" s="30">
        <f>L835</f>
        <v>0</v>
      </c>
      <c r="M834" s="30">
        <f t="shared" si="329"/>
        <v>0</v>
      </c>
      <c r="N834" s="30">
        <f t="shared" si="329"/>
        <v>0</v>
      </c>
    </row>
    <row r="835" spans="2:14" s="8" customFormat="1" ht="56.25" hidden="1">
      <c r="B835" s="27" t="s">
        <v>26</v>
      </c>
      <c r="C835" s="27" t="s">
        <v>72</v>
      </c>
      <c r="D835" s="64" t="s">
        <v>23</v>
      </c>
      <c r="E835" s="27" t="s">
        <v>26</v>
      </c>
      <c r="F835" s="27" t="s">
        <v>72</v>
      </c>
      <c r="G835" s="67" t="s">
        <v>395</v>
      </c>
      <c r="H835" s="67" t="s">
        <v>16</v>
      </c>
      <c r="I835" s="67" t="s">
        <v>72</v>
      </c>
      <c r="J835" s="67" t="s">
        <v>580</v>
      </c>
      <c r="K835" s="65">
        <v>240</v>
      </c>
      <c r="L835" s="30"/>
      <c r="M835" s="30"/>
      <c r="N835" s="30"/>
    </row>
    <row r="836" spans="2:14" s="8" customFormat="1" ht="93.75" hidden="1">
      <c r="B836" s="27" t="s">
        <v>26</v>
      </c>
      <c r="C836" s="27" t="s">
        <v>72</v>
      </c>
      <c r="D836" s="24" t="s">
        <v>581</v>
      </c>
      <c r="E836" s="27" t="s">
        <v>26</v>
      </c>
      <c r="F836" s="27" t="s">
        <v>72</v>
      </c>
      <c r="G836" s="67" t="s">
        <v>395</v>
      </c>
      <c r="H836" s="67" t="s">
        <v>16</v>
      </c>
      <c r="I836" s="67" t="s">
        <v>72</v>
      </c>
      <c r="J836" s="67" t="s">
        <v>582</v>
      </c>
      <c r="K836" s="65"/>
      <c r="L836" s="30">
        <f>L837</f>
        <v>0</v>
      </c>
      <c r="M836" s="30">
        <f t="shared" ref="M836:N837" si="330">M837</f>
        <v>0</v>
      </c>
      <c r="N836" s="30">
        <f t="shared" si="330"/>
        <v>0</v>
      </c>
    </row>
    <row r="837" spans="2:14" s="8" customFormat="1" ht="56.25" hidden="1">
      <c r="B837" s="27" t="s">
        <v>26</v>
      </c>
      <c r="C837" s="27" t="s">
        <v>72</v>
      </c>
      <c r="D837" s="64" t="s">
        <v>125</v>
      </c>
      <c r="E837" s="27" t="s">
        <v>26</v>
      </c>
      <c r="F837" s="27" t="s">
        <v>72</v>
      </c>
      <c r="G837" s="67" t="s">
        <v>395</v>
      </c>
      <c r="H837" s="67" t="s">
        <v>16</v>
      </c>
      <c r="I837" s="67" t="s">
        <v>72</v>
      </c>
      <c r="J837" s="67" t="s">
        <v>582</v>
      </c>
      <c r="K837" s="65">
        <v>200</v>
      </c>
      <c r="L837" s="30">
        <f>L838</f>
        <v>0</v>
      </c>
      <c r="M837" s="30">
        <f t="shared" si="330"/>
        <v>0</v>
      </c>
      <c r="N837" s="30">
        <f t="shared" si="330"/>
        <v>0</v>
      </c>
    </row>
    <row r="838" spans="2:14" s="8" customFormat="1" ht="56.25" hidden="1">
      <c r="B838" s="27" t="s">
        <v>26</v>
      </c>
      <c r="C838" s="27" t="s">
        <v>72</v>
      </c>
      <c r="D838" s="64" t="s">
        <v>23</v>
      </c>
      <c r="E838" s="27" t="s">
        <v>26</v>
      </c>
      <c r="F838" s="27" t="s">
        <v>72</v>
      </c>
      <c r="G838" s="67" t="s">
        <v>395</v>
      </c>
      <c r="H838" s="67" t="s">
        <v>16</v>
      </c>
      <c r="I838" s="67" t="s">
        <v>72</v>
      </c>
      <c r="J838" s="67" t="s">
        <v>582</v>
      </c>
      <c r="K838" s="65">
        <v>240</v>
      </c>
      <c r="L838" s="30"/>
      <c r="M838" s="30"/>
      <c r="N838" s="30"/>
    </row>
    <row r="839" spans="2:14" s="8" customFormat="1" ht="168.75" hidden="1">
      <c r="B839" s="27" t="s">
        <v>26</v>
      </c>
      <c r="C839" s="27" t="s">
        <v>72</v>
      </c>
      <c r="D839" s="24" t="s">
        <v>405</v>
      </c>
      <c r="E839" s="27" t="s">
        <v>26</v>
      </c>
      <c r="F839" s="27" t="s">
        <v>72</v>
      </c>
      <c r="G839" s="67" t="s">
        <v>395</v>
      </c>
      <c r="H839" s="67" t="s">
        <v>16</v>
      </c>
      <c r="I839" s="67" t="s">
        <v>87</v>
      </c>
      <c r="J839" s="67" t="s">
        <v>18</v>
      </c>
      <c r="K839" s="65"/>
      <c r="L839" s="30">
        <f>L840+L843+L846</f>
        <v>0</v>
      </c>
      <c r="M839" s="30">
        <f t="shared" ref="M839:N839" si="331">M840+M843+M846</f>
        <v>0</v>
      </c>
      <c r="N839" s="30">
        <f t="shared" si="331"/>
        <v>0</v>
      </c>
    </row>
    <row r="840" spans="2:14" s="8" customFormat="1" ht="168.75" hidden="1">
      <c r="B840" s="27" t="s">
        <v>26</v>
      </c>
      <c r="C840" s="27" t="s">
        <v>72</v>
      </c>
      <c r="D840" s="24" t="s">
        <v>406</v>
      </c>
      <c r="E840" s="27" t="s">
        <v>26</v>
      </c>
      <c r="F840" s="27" t="s">
        <v>72</v>
      </c>
      <c r="G840" s="67" t="s">
        <v>395</v>
      </c>
      <c r="H840" s="67" t="s">
        <v>16</v>
      </c>
      <c r="I840" s="67" t="s">
        <v>87</v>
      </c>
      <c r="J840" s="67" t="s">
        <v>407</v>
      </c>
      <c r="K840" s="65"/>
      <c r="L840" s="30">
        <f>L841</f>
        <v>0</v>
      </c>
      <c r="M840" s="30">
        <f t="shared" ref="M840:N841" si="332">M841</f>
        <v>0</v>
      </c>
      <c r="N840" s="30">
        <f t="shared" si="332"/>
        <v>0</v>
      </c>
    </row>
    <row r="841" spans="2:14" s="8" customFormat="1" ht="56.25" hidden="1">
      <c r="B841" s="27" t="s">
        <v>26</v>
      </c>
      <c r="C841" s="27" t="s">
        <v>72</v>
      </c>
      <c r="D841" s="64" t="s">
        <v>125</v>
      </c>
      <c r="E841" s="27" t="s">
        <v>26</v>
      </c>
      <c r="F841" s="27" t="s">
        <v>72</v>
      </c>
      <c r="G841" s="67" t="s">
        <v>395</v>
      </c>
      <c r="H841" s="67" t="s">
        <v>16</v>
      </c>
      <c r="I841" s="67" t="s">
        <v>87</v>
      </c>
      <c r="J841" s="67" t="s">
        <v>407</v>
      </c>
      <c r="K841" s="65">
        <v>200</v>
      </c>
      <c r="L841" s="30">
        <f>L842</f>
        <v>0</v>
      </c>
      <c r="M841" s="30">
        <f t="shared" si="332"/>
        <v>0</v>
      </c>
      <c r="N841" s="30">
        <f t="shared" si="332"/>
        <v>0</v>
      </c>
    </row>
    <row r="842" spans="2:14" s="8" customFormat="1" ht="56.25" hidden="1">
      <c r="B842" s="27" t="s">
        <v>26</v>
      </c>
      <c r="C842" s="27" t="s">
        <v>72</v>
      </c>
      <c r="D842" s="64" t="s">
        <v>23</v>
      </c>
      <c r="E842" s="27" t="s">
        <v>26</v>
      </c>
      <c r="F842" s="27" t="s">
        <v>72</v>
      </c>
      <c r="G842" s="67" t="s">
        <v>395</v>
      </c>
      <c r="H842" s="67" t="s">
        <v>16</v>
      </c>
      <c r="I842" s="67" t="s">
        <v>87</v>
      </c>
      <c r="J842" s="67" t="s">
        <v>407</v>
      </c>
      <c r="K842" s="65">
        <v>240</v>
      </c>
      <c r="L842" s="30"/>
      <c r="M842" s="30"/>
      <c r="N842" s="30"/>
    </row>
    <row r="843" spans="2:14" s="8" customFormat="1" ht="112.5" hidden="1">
      <c r="B843" s="27" t="s">
        <v>26</v>
      </c>
      <c r="C843" s="27" t="s">
        <v>72</v>
      </c>
      <c r="D843" s="24" t="s">
        <v>579</v>
      </c>
      <c r="E843" s="27" t="s">
        <v>26</v>
      </c>
      <c r="F843" s="27" t="s">
        <v>72</v>
      </c>
      <c r="G843" s="67" t="s">
        <v>395</v>
      </c>
      <c r="H843" s="67" t="s">
        <v>16</v>
      </c>
      <c r="I843" s="67" t="s">
        <v>87</v>
      </c>
      <c r="J843" s="67" t="s">
        <v>580</v>
      </c>
      <c r="K843" s="65"/>
      <c r="L843" s="30">
        <f>L844</f>
        <v>0</v>
      </c>
      <c r="M843" s="30">
        <f t="shared" ref="M843:N844" si="333">M844</f>
        <v>0</v>
      </c>
      <c r="N843" s="30">
        <f t="shared" si="333"/>
        <v>0</v>
      </c>
    </row>
    <row r="844" spans="2:14" s="8" customFormat="1" ht="56.25" hidden="1">
      <c r="B844" s="27" t="s">
        <v>26</v>
      </c>
      <c r="C844" s="27" t="s">
        <v>72</v>
      </c>
      <c r="D844" s="64" t="s">
        <v>125</v>
      </c>
      <c r="E844" s="27" t="s">
        <v>26</v>
      </c>
      <c r="F844" s="27" t="s">
        <v>72</v>
      </c>
      <c r="G844" s="67" t="s">
        <v>395</v>
      </c>
      <c r="H844" s="67" t="s">
        <v>16</v>
      </c>
      <c r="I844" s="67" t="s">
        <v>87</v>
      </c>
      <c r="J844" s="67" t="s">
        <v>580</v>
      </c>
      <c r="K844" s="65">
        <v>200</v>
      </c>
      <c r="L844" s="30">
        <f>L845</f>
        <v>0</v>
      </c>
      <c r="M844" s="30">
        <f t="shared" si="333"/>
        <v>0</v>
      </c>
      <c r="N844" s="30">
        <f t="shared" si="333"/>
        <v>0</v>
      </c>
    </row>
    <row r="845" spans="2:14" s="8" customFormat="1" ht="56.25" hidden="1">
      <c r="B845" s="27" t="s">
        <v>26</v>
      </c>
      <c r="C845" s="27" t="s">
        <v>72</v>
      </c>
      <c r="D845" s="64" t="s">
        <v>23</v>
      </c>
      <c r="E845" s="27" t="s">
        <v>26</v>
      </c>
      <c r="F845" s="27" t="s">
        <v>72</v>
      </c>
      <c r="G845" s="67" t="s">
        <v>395</v>
      </c>
      <c r="H845" s="67" t="s">
        <v>16</v>
      </c>
      <c r="I845" s="67" t="s">
        <v>87</v>
      </c>
      <c r="J845" s="67" t="s">
        <v>580</v>
      </c>
      <c r="K845" s="65">
        <v>240</v>
      </c>
      <c r="L845" s="30"/>
      <c r="M845" s="30"/>
      <c r="N845" s="30"/>
    </row>
    <row r="846" spans="2:14" s="8" customFormat="1" ht="93.75" hidden="1">
      <c r="B846" s="27" t="s">
        <v>26</v>
      </c>
      <c r="C846" s="27" t="s">
        <v>72</v>
      </c>
      <c r="D846" s="24" t="s">
        <v>581</v>
      </c>
      <c r="E846" s="27" t="s">
        <v>26</v>
      </c>
      <c r="F846" s="27" t="s">
        <v>72</v>
      </c>
      <c r="G846" s="67" t="s">
        <v>395</v>
      </c>
      <c r="H846" s="67" t="s">
        <v>16</v>
      </c>
      <c r="I846" s="67" t="s">
        <v>87</v>
      </c>
      <c r="J846" s="67" t="s">
        <v>582</v>
      </c>
      <c r="K846" s="65"/>
      <c r="L846" s="30">
        <f>L847</f>
        <v>0</v>
      </c>
      <c r="M846" s="30">
        <f t="shared" ref="M846:N847" si="334">M847</f>
        <v>0</v>
      </c>
      <c r="N846" s="30">
        <f t="shared" si="334"/>
        <v>0</v>
      </c>
    </row>
    <row r="847" spans="2:14" s="8" customFormat="1" ht="56.25" hidden="1">
      <c r="B847" s="27" t="s">
        <v>26</v>
      </c>
      <c r="C847" s="27" t="s">
        <v>72</v>
      </c>
      <c r="D847" s="64" t="s">
        <v>125</v>
      </c>
      <c r="E847" s="27" t="s">
        <v>26</v>
      </c>
      <c r="F847" s="27" t="s">
        <v>72</v>
      </c>
      <c r="G847" s="67" t="s">
        <v>395</v>
      </c>
      <c r="H847" s="67" t="s">
        <v>16</v>
      </c>
      <c r="I847" s="67" t="s">
        <v>87</v>
      </c>
      <c r="J847" s="67" t="s">
        <v>582</v>
      </c>
      <c r="K847" s="65">
        <v>200</v>
      </c>
      <c r="L847" s="30">
        <f>L848</f>
        <v>0</v>
      </c>
      <c r="M847" s="30">
        <f t="shared" si="334"/>
        <v>0</v>
      </c>
      <c r="N847" s="30">
        <f t="shared" si="334"/>
        <v>0</v>
      </c>
    </row>
    <row r="848" spans="2:14" s="8" customFormat="1" ht="56.25" hidden="1">
      <c r="B848" s="27" t="s">
        <v>26</v>
      </c>
      <c r="C848" s="27" t="s">
        <v>72</v>
      </c>
      <c r="D848" s="64" t="s">
        <v>23</v>
      </c>
      <c r="E848" s="27" t="s">
        <v>26</v>
      </c>
      <c r="F848" s="27" t="s">
        <v>72</v>
      </c>
      <c r="G848" s="67" t="s">
        <v>395</v>
      </c>
      <c r="H848" s="67" t="s">
        <v>16</v>
      </c>
      <c r="I848" s="67" t="s">
        <v>87</v>
      </c>
      <c r="J848" s="67" t="s">
        <v>582</v>
      </c>
      <c r="K848" s="65">
        <v>240</v>
      </c>
      <c r="L848" s="30"/>
      <c r="M848" s="30"/>
      <c r="N848" s="30"/>
    </row>
    <row r="849" spans="2:14" s="8" customFormat="1" ht="93.75" hidden="1">
      <c r="B849" s="27" t="s">
        <v>26</v>
      </c>
      <c r="C849" s="27" t="s">
        <v>72</v>
      </c>
      <c r="D849" s="24" t="s">
        <v>575</v>
      </c>
      <c r="E849" s="27" t="s">
        <v>26</v>
      </c>
      <c r="F849" s="27" t="s">
        <v>72</v>
      </c>
      <c r="G849" s="67" t="s">
        <v>395</v>
      </c>
      <c r="H849" s="67" t="s">
        <v>16</v>
      </c>
      <c r="I849" s="67" t="s">
        <v>97</v>
      </c>
      <c r="J849" s="67" t="s">
        <v>18</v>
      </c>
      <c r="K849" s="65"/>
      <c r="L849" s="30">
        <f>L850</f>
        <v>50</v>
      </c>
      <c r="M849" s="30">
        <f t="shared" ref="M849:N851" si="335">M850</f>
        <v>30</v>
      </c>
      <c r="N849" s="30">
        <f t="shared" si="335"/>
        <v>30</v>
      </c>
    </row>
    <row r="850" spans="2:14" s="8" customFormat="1" ht="93.75" hidden="1">
      <c r="B850" s="27" t="s">
        <v>26</v>
      </c>
      <c r="C850" s="27" t="s">
        <v>72</v>
      </c>
      <c r="D850" s="24" t="s">
        <v>576</v>
      </c>
      <c r="E850" s="27" t="s">
        <v>26</v>
      </c>
      <c r="F850" s="27" t="s">
        <v>72</v>
      </c>
      <c r="G850" s="67" t="s">
        <v>395</v>
      </c>
      <c r="H850" s="67" t="s">
        <v>16</v>
      </c>
      <c r="I850" s="67" t="s">
        <v>97</v>
      </c>
      <c r="J850" s="67" t="s">
        <v>574</v>
      </c>
      <c r="K850" s="65"/>
      <c r="L850" s="30">
        <f>L851</f>
        <v>50</v>
      </c>
      <c r="M850" s="30">
        <f t="shared" si="335"/>
        <v>30</v>
      </c>
      <c r="N850" s="30">
        <f t="shared" si="335"/>
        <v>30</v>
      </c>
    </row>
    <row r="851" spans="2:14" s="8" customFormat="1" ht="56.25" hidden="1">
      <c r="B851" s="27" t="s">
        <v>26</v>
      </c>
      <c r="C851" s="27" t="s">
        <v>72</v>
      </c>
      <c r="D851" s="64" t="s">
        <v>125</v>
      </c>
      <c r="E851" s="27" t="s">
        <v>26</v>
      </c>
      <c r="F851" s="27" t="s">
        <v>72</v>
      </c>
      <c r="G851" s="67" t="s">
        <v>395</v>
      </c>
      <c r="H851" s="67" t="s">
        <v>16</v>
      </c>
      <c r="I851" s="67" t="s">
        <v>97</v>
      </c>
      <c r="J851" s="67" t="s">
        <v>574</v>
      </c>
      <c r="K851" s="65">
        <v>200</v>
      </c>
      <c r="L851" s="30">
        <f>L852</f>
        <v>50</v>
      </c>
      <c r="M851" s="30">
        <f t="shared" si="335"/>
        <v>30</v>
      </c>
      <c r="N851" s="30">
        <f t="shared" si="335"/>
        <v>30</v>
      </c>
    </row>
    <row r="852" spans="2:14" s="8" customFormat="1" ht="56.25" hidden="1">
      <c r="B852" s="27" t="s">
        <v>26</v>
      </c>
      <c r="C852" s="27" t="s">
        <v>72</v>
      </c>
      <c r="D852" s="64" t="s">
        <v>23</v>
      </c>
      <c r="E852" s="27" t="s">
        <v>26</v>
      </c>
      <c r="F852" s="27" t="s">
        <v>72</v>
      </c>
      <c r="G852" s="67" t="s">
        <v>395</v>
      </c>
      <c r="H852" s="67" t="s">
        <v>16</v>
      </c>
      <c r="I852" s="67" t="s">
        <v>97</v>
      </c>
      <c r="J852" s="67" t="s">
        <v>574</v>
      </c>
      <c r="K852" s="65">
        <v>240</v>
      </c>
      <c r="L852" s="30">
        <f>50</f>
        <v>50</v>
      </c>
      <c r="M852" s="30">
        <f>30</f>
        <v>30</v>
      </c>
      <c r="N852" s="30">
        <f>30</f>
        <v>30</v>
      </c>
    </row>
    <row r="853" spans="2:14" s="8" customFormat="1" ht="75" hidden="1">
      <c r="B853" s="27" t="s">
        <v>26</v>
      </c>
      <c r="C853" s="27" t="s">
        <v>72</v>
      </c>
      <c r="D853" s="65" t="s">
        <v>632</v>
      </c>
      <c r="E853" s="27" t="s">
        <v>26</v>
      </c>
      <c r="F853" s="27" t="s">
        <v>72</v>
      </c>
      <c r="G853" s="67" t="s">
        <v>395</v>
      </c>
      <c r="H853" s="67" t="s">
        <v>16</v>
      </c>
      <c r="I853" s="67" t="s">
        <v>127</v>
      </c>
      <c r="J853" s="67" t="s">
        <v>18</v>
      </c>
      <c r="K853" s="65"/>
      <c r="L853" s="30">
        <f>L854</f>
        <v>0</v>
      </c>
      <c r="M853" s="30">
        <f t="shared" ref="M853:N855" si="336">M854</f>
        <v>0</v>
      </c>
      <c r="N853" s="30">
        <f t="shared" si="336"/>
        <v>0</v>
      </c>
    </row>
    <row r="854" spans="2:14" s="8" customFormat="1" ht="112.5" hidden="1">
      <c r="B854" s="27" t="s">
        <v>26</v>
      </c>
      <c r="C854" s="27" t="s">
        <v>72</v>
      </c>
      <c r="D854" s="65" t="s">
        <v>633</v>
      </c>
      <c r="E854" s="27" t="s">
        <v>26</v>
      </c>
      <c r="F854" s="27" t="s">
        <v>72</v>
      </c>
      <c r="G854" s="67" t="s">
        <v>395</v>
      </c>
      <c r="H854" s="67" t="s">
        <v>16</v>
      </c>
      <c r="I854" s="67" t="s">
        <v>127</v>
      </c>
      <c r="J854" s="67" t="s">
        <v>634</v>
      </c>
      <c r="K854" s="65"/>
      <c r="L854" s="30">
        <f>L855</f>
        <v>0</v>
      </c>
      <c r="M854" s="30">
        <f t="shared" si="336"/>
        <v>0</v>
      </c>
      <c r="N854" s="30">
        <f t="shared" si="336"/>
        <v>0</v>
      </c>
    </row>
    <row r="855" spans="2:14" s="8" customFormat="1" ht="56.25" hidden="1">
      <c r="B855" s="27" t="s">
        <v>26</v>
      </c>
      <c r="C855" s="27" t="s">
        <v>72</v>
      </c>
      <c r="D855" s="64" t="s">
        <v>125</v>
      </c>
      <c r="E855" s="27" t="s">
        <v>26</v>
      </c>
      <c r="F855" s="27" t="s">
        <v>72</v>
      </c>
      <c r="G855" s="67" t="s">
        <v>395</v>
      </c>
      <c r="H855" s="67" t="s">
        <v>16</v>
      </c>
      <c r="I855" s="67" t="s">
        <v>127</v>
      </c>
      <c r="J855" s="67" t="s">
        <v>634</v>
      </c>
      <c r="K855" s="65">
        <v>200</v>
      </c>
      <c r="L855" s="30">
        <f>L856</f>
        <v>0</v>
      </c>
      <c r="M855" s="30">
        <f t="shared" si="336"/>
        <v>0</v>
      </c>
      <c r="N855" s="30">
        <f t="shared" si="336"/>
        <v>0</v>
      </c>
    </row>
    <row r="856" spans="2:14" s="8" customFormat="1" ht="56.25" hidden="1">
      <c r="B856" s="27" t="s">
        <v>26</v>
      </c>
      <c r="C856" s="27" t="s">
        <v>72</v>
      </c>
      <c r="D856" s="64" t="s">
        <v>23</v>
      </c>
      <c r="E856" s="27" t="s">
        <v>26</v>
      </c>
      <c r="F856" s="27" t="s">
        <v>72</v>
      </c>
      <c r="G856" s="67" t="s">
        <v>395</v>
      </c>
      <c r="H856" s="67" t="s">
        <v>16</v>
      </c>
      <c r="I856" s="67" t="s">
        <v>127</v>
      </c>
      <c r="J856" s="67" t="s">
        <v>634</v>
      </c>
      <c r="K856" s="65">
        <v>240</v>
      </c>
      <c r="L856" s="30"/>
      <c r="M856" s="30"/>
      <c r="N856" s="30"/>
    </row>
    <row r="857" spans="2:14" s="8" customFormat="1" ht="93.75" hidden="1">
      <c r="B857" s="27" t="s">
        <v>26</v>
      </c>
      <c r="C857" s="27" t="s">
        <v>72</v>
      </c>
      <c r="D857" s="90" t="s">
        <v>651</v>
      </c>
      <c r="E857" s="27" t="s">
        <v>26</v>
      </c>
      <c r="F857" s="27" t="s">
        <v>72</v>
      </c>
      <c r="G857" s="67" t="s">
        <v>395</v>
      </c>
      <c r="H857" s="67" t="s">
        <v>16</v>
      </c>
      <c r="I857" s="67" t="s">
        <v>174</v>
      </c>
      <c r="J857" s="67" t="s">
        <v>18</v>
      </c>
      <c r="K857" s="65"/>
      <c r="L857" s="30">
        <f>L858</f>
        <v>0</v>
      </c>
      <c r="M857" s="30">
        <f t="shared" ref="M857:N859" si="337">M858</f>
        <v>0</v>
      </c>
      <c r="N857" s="30">
        <f t="shared" si="337"/>
        <v>0</v>
      </c>
    </row>
    <row r="858" spans="2:14" s="8" customFormat="1" ht="75" hidden="1">
      <c r="B858" s="27" t="s">
        <v>26</v>
      </c>
      <c r="C858" s="27" t="s">
        <v>72</v>
      </c>
      <c r="D858" s="90" t="s">
        <v>652</v>
      </c>
      <c r="E858" s="27" t="s">
        <v>26</v>
      </c>
      <c r="F858" s="27" t="s">
        <v>72</v>
      </c>
      <c r="G858" s="67" t="s">
        <v>395</v>
      </c>
      <c r="H858" s="67" t="s">
        <v>16</v>
      </c>
      <c r="I858" s="67" t="s">
        <v>174</v>
      </c>
      <c r="J858" s="67" t="s">
        <v>653</v>
      </c>
      <c r="K858" s="65"/>
      <c r="L858" s="30">
        <f>L859</f>
        <v>0</v>
      </c>
      <c r="M858" s="30">
        <f t="shared" si="337"/>
        <v>0</v>
      </c>
      <c r="N858" s="30">
        <f t="shared" si="337"/>
        <v>0</v>
      </c>
    </row>
    <row r="859" spans="2:14" s="8" customFormat="1" ht="56.25" hidden="1">
      <c r="B859" s="27" t="s">
        <v>26</v>
      </c>
      <c r="C859" s="27" t="s">
        <v>72</v>
      </c>
      <c r="D859" s="64" t="s">
        <v>125</v>
      </c>
      <c r="E859" s="27" t="s">
        <v>26</v>
      </c>
      <c r="F859" s="27" t="s">
        <v>72</v>
      </c>
      <c r="G859" s="67" t="s">
        <v>395</v>
      </c>
      <c r="H859" s="67" t="s">
        <v>16</v>
      </c>
      <c r="I859" s="67" t="s">
        <v>174</v>
      </c>
      <c r="J859" s="67" t="s">
        <v>653</v>
      </c>
      <c r="K859" s="65">
        <v>200</v>
      </c>
      <c r="L859" s="30">
        <f>L860</f>
        <v>0</v>
      </c>
      <c r="M859" s="30">
        <f t="shared" si="337"/>
        <v>0</v>
      </c>
      <c r="N859" s="30">
        <f t="shared" si="337"/>
        <v>0</v>
      </c>
    </row>
    <row r="860" spans="2:14" s="8" customFormat="1" ht="56.25" hidden="1">
      <c r="B860" s="27" t="s">
        <v>26</v>
      </c>
      <c r="C860" s="27" t="s">
        <v>72</v>
      </c>
      <c r="D860" s="64" t="s">
        <v>23</v>
      </c>
      <c r="E860" s="27" t="s">
        <v>26</v>
      </c>
      <c r="F860" s="27" t="s">
        <v>72</v>
      </c>
      <c r="G860" s="67" t="s">
        <v>395</v>
      </c>
      <c r="H860" s="67" t="s">
        <v>16</v>
      </c>
      <c r="I860" s="67" t="s">
        <v>174</v>
      </c>
      <c r="J860" s="67" t="s">
        <v>653</v>
      </c>
      <c r="K860" s="65">
        <v>240</v>
      </c>
      <c r="L860" s="30"/>
      <c r="M860" s="30"/>
      <c r="N860" s="30"/>
    </row>
    <row r="861" spans="2:14" s="8" customFormat="1" ht="37.5" hidden="1">
      <c r="B861" s="27" t="s">
        <v>26</v>
      </c>
      <c r="C861" s="27" t="s">
        <v>72</v>
      </c>
      <c r="D861" s="67" t="s">
        <v>61</v>
      </c>
      <c r="E861" s="27" t="s">
        <v>26</v>
      </c>
      <c r="F861" s="27" t="s">
        <v>72</v>
      </c>
      <c r="G861" s="29" t="s">
        <v>63</v>
      </c>
      <c r="H861" s="29" t="s">
        <v>16</v>
      </c>
      <c r="I861" s="29" t="s">
        <v>17</v>
      </c>
      <c r="J861" s="29" t="s">
        <v>18</v>
      </c>
      <c r="K861" s="27"/>
      <c r="L861" s="30">
        <f>L862</f>
        <v>0</v>
      </c>
      <c r="M861" s="30">
        <f t="shared" ref="M861:N864" si="338">M862</f>
        <v>0</v>
      </c>
      <c r="N861" s="30">
        <f t="shared" si="338"/>
        <v>0</v>
      </c>
    </row>
    <row r="862" spans="2:14" s="8" customFormat="1" ht="56.25" hidden="1">
      <c r="B862" s="27" t="s">
        <v>26</v>
      </c>
      <c r="C862" s="27" t="s">
        <v>72</v>
      </c>
      <c r="D862" s="24" t="s">
        <v>62</v>
      </c>
      <c r="E862" s="27" t="s">
        <v>26</v>
      </c>
      <c r="F862" s="27" t="s">
        <v>72</v>
      </c>
      <c r="G862" s="29" t="s">
        <v>63</v>
      </c>
      <c r="H862" s="29" t="s">
        <v>7</v>
      </c>
      <c r="I862" s="29" t="s">
        <v>17</v>
      </c>
      <c r="J862" s="29" t="s">
        <v>18</v>
      </c>
      <c r="K862" s="27"/>
      <c r="L862" s="30">
        <f>L863</f>
        <v>0</v>
      </c>
      <c r="M862" s="30">
        <f t="shared" si="338"/>
        <v>0</v>
      </c>
      <c r="N862" s="30">
        <f t="shared" si="338"/>
        <v>0</v>
      </c>
    </row>
    <row r="863" spans="2:14" s="8" customFormat="1" ht="112.5" hidden="1">
      <c r="B863" s="27" t="s">
        <v>26</v>
      </c>
      <c r="C863" s="27" t="s">
        <v>72</v>
      </c>
      <c r="D863" s="24" t="s">
        <v>517</v>
      </c>
      <c r="E863" s="27" t="s">
        <v>26</v>
      </c>
      <c r="F863" s="27" t="s">
        <v>72</v>
      </c>
      <c r="G863" s="67">
        <v>91</v>
      </c>
      <c r="H863" s="67" t="s">
        <v>7</v>
      </c>
      <c r="I863" s="67" t="s">
        <v>17</v>
      </c>
      <c r="J863" s="67" t="s">
        <v>518</v>
      </c>
      <c r="K863" s="27"/>
      <c r="L863" s="30">
        <f>L864</f>
        <v>0</v>
      </c>
      <c r="M863" s="30">
        <f t="shared" si="338"/>
        <v>0</v>
      </c>
      <c r="N863" s="30">
        <f t="shared" si="338"/>
        <v>0</v>
      </c>
    </row>
    <row r="864" spans="2:14" s="8" customFormat="1" hidden="1">
      <c r="B864" s="27" t="s">
        <v>26</v>
      </c>
      <c r="C864" s="27" t="s">
        <v>72</v>
      </c>
      <c r="D864" s="24" t="s">
        <v>58</v>
      </c>
      <c r="E864" s="27" t="s">
        <v>26</v>
      </c>
      <c r="F864" s="27" t="s">
        <v>72</v>
      </c>
      <c r="G864" s="67">
        <v>91</v>
      </c>
      <c r="H864" s="67" t="s">
        <v>7</v>
      </c>
      <c r="I864" s="67" t="s">
        <v>17</v>
      </c>
      <c r="J864" s="67" t="s">
        <v>518</v>
      </c>
      <c r="K864" s="85" t="s">
        <v>59</v>
      </c>
      <c r="L864" s="30">
        <f>L865</f>
        <v>0</v>
      </c>
      <c r="M864" s="30">
        <f t="shared" si="338"/>
        <v>0</v>
      </c>
      <c r="N864" s="30">
        <f t="shared" si="338"/>
        <v>0</v>
      </c>
    </row>
    <row r="865" spans="2:14" s="8" customFormat="1" ht="75" hidden="1">
      <c r="B865" s="27" t="s">
        <v>26</v>
      </c>
      <c r="C865" s="27" t="s">
        <v>72</v>
      </c>
      <c r="D865" s="24" t="s">
        <v>114</v>
      </c>
      <c r="E865" s="27" t="s">
        <v>26</v>
      </c>
      <c r="F865" s="27" t="s">
        <v>72</v>
      </c>
      <c r="G865" s="67">
        <v>91</v>
      </c>
      <c r="H865" s="67" t="s">
        <v>7</v>
      </c>
      <c r="I865" s="67" t="s">
        <v>17</v>
      </c>
      <c r="J865" s="67" t="s">
        <v>518</v>
      </c>
      <c r="K865" s="85" t="s">
        <v>115</v>
      </c>
      <c r="L865" s="30"/>
      <c r="M865" s="30"/>
      <c r="N865" s="30"/>
    </row>
    <row r="866" spans="2:14" s="8" customFormat="1" hidden="1">
      <c r="B866" s="26" t="s">
        <v>127</v>
      </c>
      <c r="C866" s="26"/>
      <c r="D866" s="91" t="s">
        <v>126</v>
      </c>
      <c r="E866" s="26" t="s">
        <v>127</v>
      </c>
      <c r="F866" s="26"/>
      <c r="G866" s="26"/>
      <c r="H866" s="26"/>
      <c r="I866" s="26"/>
      <c r="J866" s="26"/>
      <c r="K866" s="26"/>
      <c r="L866" s="92">
        <f>L867</f>
        <v>0</v>
      </c>
      <c r="M866" s="92">
        <f t="shared" ref="M866:N867" si="339">M867</f>
        <v>0</v>
      </c>
      <c r="N866" s="92">
        <f t="shared" si="339"/>
        <v>0</v>
      </c>
    </row>
    <row r="867" spans="2:14" s="8" customFormat="1" ht="37.5" hidden="1">
      <c r="B867" s="26" t="s">
        <v>127</v>
      </c>
      <c r="C867" s="26" t="s">
        <v>72</v>
      </c>
      <c r="D867" s="91" t="s">
        <v>128</v>
      </c>
      <c r="E867" s="26" t="s">
        <v>127</v>
      </c>
      <c r="F867" s="26" t="s">
        <v>72</v>
      </c>
      <c r="G867" s="26"/>
      <c r="H867" s="26"/>
      <c r="I867" s="26"/>
      <c r="J867" s="26"/>
      <c r="K867" s="26"/>
      <c r="L867" s="92">
        <f>L868</f>
        <v>0</v>
      </c>
      <c r="M867" s="92">
        <f t="shared" si="339"/>
        <v>0</v>
      </c>
      <c r="N867" s="92">
        <f t="shared" si="339"/>
        <v>0</v>
      </c>
    </row>
    <row r="868" spans="2:14" s="8" customFormat="1" ht="75" hidden="1">
      <c r="B868" s="26" t="s">
        <v>127</v>
      </c>
      <c r="C868" s="26" t="s">
        <v>72</v>
      </c>
      <c r="D868" s="24" t="s">
        <v>129</v>
      </c>
      <c r="E868" s="26" t="s">
        <v>127</v>
      </c>
      <c r="F868" s="26" t="s">
        <v>72</v>
      </c>
      <c r="G868" s="27" t="s">
        <v>130</v>
      </c>
      <c r="H868" s="27" t="s">
        <v>16</v>
      </c>
      <c r="I868" s="27" t="s">
        <v>17</v>
      </c>
      <c r="J868" s="27" t="s">
        <v>18</v>
      </c>
      <c r="K868" s="26"/>
      <c r="L868" s="92">
        <f>L869+L901</f>
        <v>0</v>
      </c>
      <c r="M868" s="92">
        <f t="shared" ref="M868:N868" si="340">M869+M901</f>
        <v>0</v>
      </c>
      <c r="N868" s="92">
        <f t="shared" si="340"/>
        <v>0</v>
      </c>
    </row>
    <row r="869" spans="2:14" s="8" customFormat="1" ht="93.75" hidden="1">
      <c r="B869" s="26" t="s">
        <v>127</v>
      </c>
      <c r="C869" s="26" t="s">
        <v>72</v>
      </c>
      <c r="D869" s="91" t="s">
        <v>131</v>
      </c>
      <c r="E869" s="26" t="s">
        <v>127</v>
      </c>
      <c r="F869" s="26" t="s">
        <v>72</v>
      </c>
      <c r="G869" s="27" t="s">
        <v>130</v>
      </c>
      <c r="H869" s="27" t="s">
        <v>49</v>
      </c>
      <c r="I869" s="27" t="s">
        <v>17</v>
      </c>
      <c r="J869" s="27" t="s">
        <v>18</v>
      </c>
      <c r="K869" s="26"/>
      <c r="L869" s="92">
        <f>L870+L880+L887+L894</f>
        <v>0</v>
      </c>
      <c r="M869" s="92">
        <f t="shared" ref="M869:N869" si="341">M870+M880+M887+M894</f>
        <v>0</v>
      </c>
      <c r="N869" s="92">
        <f t="shared" si="341"/>
        <v>0</v>
      </c>
    </row>
    <row r="870" spans="2:14" s="8" customFormat="1" ht="93.75" hidden="1">
      <c r="B870" s="26" t="s">
        <v>127</v>
      </c>
      <c r="C870" s="26" t="s">
        <v>72</v>
      </c>
      <c r="D870" s="24" t="s">
        <v>132</v>
      </c>
      <c r="E870" s="26" t="s">
        <v>127</v>
      </c>
      <c r="F870" s="26" t="s">
        <v>72</v>
      </c>
      <c r="G870" s="27" t="s">
        <v>130</v>
      </c>
      <c r="H870" s="27" t="s">
        <v>49</v>
      </c>
      <c r="I870" s="27" t="s">
        <v>11</v>
      </c>
      <c r="J870" s="27" t="s">
        <v>18</v>
      </c>
      <c r="K870" s="26"/>
      <c r="L870" s="92">
        <f>L871+L874+L877</f>
        <v>0</v>
      </c>
      <c r="M870" s="92">
        <f t="shared" ref="M870:N870" si="342">M871+M874+M877</f>
        <v>0</v>
      </c>
      <c r="N870" s="92">
        <f t="shared" si="342"/>
        <v>0</v>
      </c>
    </row>
    <row r="871" spans="2:14" s="8" customFormat="1" ht="75" hidden="1">
      <c r="B871" s="26" t="s">
        <v>127</v>
      </c>
      <c r="C871" s="26" t="s">
        <v>72</v>
      </c>
      <c r="D871" s="24" t="s">
        <v>133</v>
      </c>
      <c r="E871" s="26" t="s">
        <v>127</v>
      </c>
      <c r="F871" s="26" t="s">
        <v>72</v>
      </c>
      <c r="G871" s="27" t="s">
        <v>130</v>
      </c>
      <c r="H871" s="27" t="s">
        <v>49</v>
      </c>
      <c r="I871" s="27" t="s">
        <v>11</v>
      </c>
      <c r="J871" s="29" t="s">
        <v>134</v>
      </c>
      <c r="K871" s="26"/>
      <c r="L871" s="92">
        <f>L872</f>
        <v>0</v>
      </c>
      <c r="M871" s="92">
        <f t="shared" ref="M871:N872" si="343">M872</f>
        <v>0</v>
      </c>
      <c r="N871" s="92">
        <f t="shared" si="343"/>
        <v>0</v>
      </c>
    </row>
    <row r="872" spans="2:14" s="8" customFormat="1" ht="56.25" hidden="1">
      <c r="B872" s="26" t="s">
        <v>127</v>
      </c>
      <c r="C872" s="26" t="s">
        <v>72</v>
      </c>
      <c r="D872" s="24" t="s">
        <v>135</v>
      </c>
      <c r="E872" s="26" t="s">
        <v>127</v>
      </c>
      <c r="F872" s="26" t="s">
        <v>72</v>
      </c>
      <c r="G872" s="27" t="s">
        <v>130</v>
      </c>
      <c r="H872" s="27" t="s">
        <v>49</v>
      </c>
      <c r="I872" s="27" t="s">
        <v>11</v>
      </c>
      <c r="J872" s="29" t="s">
        <v>134</v>
      </c>
      <c r="K872" s="26" t="s">
        <v>136</v>
      </c>
      <c r="L872" s="92">
        <f>L873</f>
        <v>0</v>
      </c>
      <c r="M872" s="92">
        <f t="shared" si="343"/>
        <v>0</v>
      </c>
      <c r="N872" s="92">
        <f t="shared" si="343"/>
        <v>0</v>
      </c>
    </row>
    <row r="873" spans="2:14" s="8" customFormat="1" hidden="1">
      <c r="B873" s="26" t="s">
        <v>127</v>
      </c>
      <c r="C873" s="26" t="s">
        <v>72</v>
      </c>
      <c r="D873" s="24" t="s">
        <v>137</v>
      </c>
      <c r="E873" s="26" t="s">
        <v>127</v>
      </c>
      <c r="F873" s="26" t="s">
        <v>72</v>
      </c>
      <c r="G873" s="27" t="s">
        <v>130</v>
      </c>
      <c r="H873" s="27" t="s">
        <v>49</v>
      </c>
      <c r="I873" s="27" t="s">
        <v>11</v>
      </c>
      <c r="J873" s="29" t="s">
        <v>134</v>
      </c>
      <c r="K873" s="26" t="s">
        <v>138</v>
      </c>
      <c r="L873" s="92">
        <f>0</f>
        <v>0</v>
      </c>
      <c r="M873" s="92">
        <f>0</f>
        <v>0</v>
      </c>
      <c r="N873" s="92">
        <f>0</f>
        <v>0</v>
      </c>
    </row>
    <row r="874" spans="2:14" s="8" customFormat="1" ht="75" hidden="1">
      <c r="B874" s="26" t="s">
        <v>127</v>
      </c>
      <c r="C874" s="26" t="s">
        <v>72</v>
      </c>
      <c r="D874" s="24" t="s">
        <v>139</v>
      </c>
      <c r="E874" s="26" t="s">
        <v>127</v>
      </c>
      <c r="F874" s="26" t="s">
        <v>72</v>
      </c>
      <c r="G874" s="27" t="s">
        <v>130</v>
      </c>
      <c r="H874" s="27" t="s">
        <v>49</v>
      </c>
      <c r="I874" s="27" t="s">
        <v>11</v>
      </c>
      <c r="J874" s="29" t="s">
        <v>140</v>
      </c>
      <c r="K874" s="26"/>
      <c r="L874" s="92">
        <f>L875</f>
        <v>0</v>
      </c>
      <c r="M874" s="92">
        <f t="shared" ref="M874:N875" si="344">M875</f>
        <v>0</v>
      </c>
      <c r="N874" s="92">
        <f t="shared" si="344"/>
        <v>0</v>
      </c>
    </row>
    <row r="875" spans="2:14" s="8" customFormat="1" ht="56.25" hidden="1">
      <c r="B875" s="26" t="s">
        <v>127</v>
      </c>
      <c r="C875" s="26" t="s">
        <v>72</v>
      </c>
      <c r="D875" s="24" t="s">
        <v>135</v>
      </c>
      <c r="E875" s="26" t="s">
        <v>127</v>
      </c>
      <c r="F875" s="26" t="s">
        <v>72</v>
      </c>
      <c r="G875" s="27" t="s">
        <v>130</v>
      </c>
      <c r="H875" s="27" t="s">
        <v>49</v>
      </c>
      <c r="I875" s="27" t="s">
        <v>11</v>
      </c>
      <c r="J875" s="29" t="s">
        <v>140</v>
      </c>
      <c r="K875" s="26" t="s">
        <v>136</v>
      </c>
      <c r="L875" s="92">
        <f>L876</f>
        <v>0</v>
      </c>
      <c r="M875" s="92">
        <f t="shared" si="344"/>
        <v>0</v>
      </c>
      <c r="N875" s="92">
        <f t="shared" si="344"/>
        <v>0</v>
      </c>
    </row>
    <row r="876" spans="2:14" s="8" customFormat="1" hidden="1">
      <c r="B876" s="26" t="s">
        <v>127</v>
      </c>
      <c r="C876" s="26" t="s">
        <v>72</v>
      </c>
      <c r="D876" s="24" t="s">
        <v>137</v>
      </c>
      <c r="E876" s="26" t="s">
        <v>127</v>
      </c>
      <c r="F876" s="26" t="s">
        <v>72</v>
      </c>
      <c r="G876" s="27" t="s">
        <v>130</v>
      </c>
      <c r="H876" s="27" t="s">
        <v>49</v>
      </c>
      <c r="I876" s="27" t="s">
        <v>11</v>
      </c>
      <c r="J876" s="29" t="s">
        <v>140</v>
      </c>
      <c r="K876" s="26" t="s">
        <v>138</v>
      </c>
      <c r="L876" s="92">
        <f>5-5</f>
        <v>0</v>
      </c>
      <c r="M876" s="92">
        <f t="shared" ref="M876:N876" si="345">5-5</f>
        <v>0</v>
      </c>
      <c r="N876" s="92">
        <f t="shared" si="345"/>
        <v>0</v>
      </c>
    </row>
    <row r="877" spans="2:14" s="8" customFormat="1" ht="56.25" hidden="1">
      <c r="B877" s="26" t="s">
        <v>127</v>
      </c>
      <c r="C877" s="26" t="s">
        <v>72</v>
      </c>
      <c r="D877" s="24" t="s">
        <v>141</v>
      </c>
      <c r="E877" s="26" t="s">
        <v>127</v>
      </c>
      <c r="F877" s="26" t="s">
        <v>72</v>
      </c>
      <c r="G877" s="27" t="s">
        <v>130</v>
      </c>
      <c r="H877" s="27" t="s">
        <v>49</v>
      </c>
      <c r="I877" s="27" t="s">
        <v>11</v>
      </c>
      <c r="J877" s="29" t="s">
        <v>142</v>
      </c>
      <c r="K877" s="26"/>
      <c r="L877" s="92">
        <f>L878</f>
        <v>0</v>
      </c>
      <c r="M877" s="92">
        <f t="shared" ref="M877:N878" si="346">M878</f>
        <v>0</v>
      </c>
      <c r="N877" s="92">
        <f t="shared" si="346"/>
        <v>0</v>
      </c>
    </row>
    <row r="878" spans="2:14" s="8" customFormat="1" ht="56.25" hidden="1">
      <c r="B878" s="26" t="s">
        <v>127</v>
      </c>
      <c r="C878" s="26" t="s">
        <v>72</v>
      </c>
      <c r="D878" s="24" t="s">
        <v>135</v>
      </c>
      <c r="E878" s="26" t="s">
        <v>127</v>
      </c>
      <c r="F878" s="26" t="s">
        <v>72</v>
      </c>
      <c r="G878" s="27" t="s">
        <v>130</v>
      </c>
      <c r="H878" s="27" t="s">
        <v>49</v>
      </c>
      <c r="I878" s="27" t="s">
        <v>11</v>
      </c>
      <c r="J878" s="29" t="s">
        <v>142</v>
      </c>
      <c r="K878" s="26" t="s">
        <v>136</v>
      </c>
      <c r="L878" s="92">
        <f>L879</f>
        <v>0</v>
      </c>
      <c r="M878" s="92">
        <f t="shared" si="346"/>
        <v>0</v>
      </c>
      <c r="N878" s="92">
        <f t="shared" si="346"/>
        <v>0</v>
      </c>
    </row>
    <row r="879" spans="2:14" s="8" customFormat="1" hidden="1">
      <c r="B879" s="26" t="s">
        <v>127</v>
      </c>
      <c r="C879" s="26" t="s">
        <v>72</v>
      </c>
      <c r="D879" s="24" t="s">
        <v>137</v>
      </c>
      <c r="E879" s="26" t="s">
        <v>127</v>
      </c>
      <c r="F879" s="26" t="s">
        <v>72</v>
      </c>
      <c r="G879" s="27" t="s">
        <v>130</v>
      </c>
      <c r="H879" s="27" t="s">
        <v>49</v>
      </c>
      <c r="I879" s="27" t="s">
        <v>11</v>
      </c>
      <c r="J879" s="29" t="s">
        <v>142</v>
      </c>
      <c r="K879" s="26" t="s">
        <v>138</v>
      </c>
      <c r="L879" s="92">
        <f>3.8-3.8</f>
        <v>0</v>
      </c>
      <c r="M879" s="92">
        <f t="shared" ref="M879:N879" si="347">3.8-3.8</f>
        <v>0</v>
      </c>
      <c r="N879" s="92">
        <f t="shared" si="347"/>
        <v>0</v>
      </c>
    </row>
    <row r="880" spans="2:14" s="8" customFormat="1" ht="56.25" hidden="1">
      <c r="B880" s="26" t="s">
        <v>127</v>
      </c>
      <c r="C880" s="26" t="s">
        <v>72</v>
      </c>
      <c r="D880" s="24" t="s">
        <v>143</v>
      </c>
      <c r="E880" s="26" t="s">
        <v>127</v>
      </c>
      <c r="F880" s="26" t="s">
        <v>72</v>
      </c>
      <c r="G880" s="27" t="s">
        <v>130</v>
      </c>
      <c r="H880" s="27" t="s">
        <v>49</v>
      </c>
      <c r="I880" s="27" t="s">
        <v>38</v>
      </c>
      <c r="J880" s="27" t="s">
        <v>18</v>
      </c>
      <c r="K880" s="26"/>
      <c r="L880" s="92">
        <f>L881+L884</f>
        <v>0</v>
      </c>
      <c r="M880" s="92">
        <f t="shared" ref="M880:N880" si="348">M881+M884</f>
        <v>0</v>
      </c>
      <c r="N880" s="92">
        <f t="shared" si="348"/>
        <v>0</v>
      </c>
    </row>
    <row r="881" spans="2:14" s="8" customFormat="1" ht="75" hidden="1">
      <c r="B881" s="26" t="s">
        <v>127</v>
      </c>
      <c r="C881" s="26" t="s">
        <v>72</v>
      </c>
      <c r="D881" s="24" t="s">
        <v>133</v>
      </c>
      <c r="E881" s="26" t="s">
        <v>127</v>
      </c>
      <c r="F881" s="26" t="s">
        <v>72</v>
      </c>
      <c r="G881" s="27" t="s">
        <v>130</v>
      </c>
      <c r="H881" s="27" t="s">
        <v>49</v>
      </c>
      <c r="I881" s="27" t="s">
        <v>38</v>
      </c>
      <c r="J881" s="29" t="s">
        <v>134</v>
      </c>
      <c r="K881" s="26"/>
      <c r="L881" s="92">
        <f>L882</f>
        <v>0</v>
      </c>
      <c r="M881" s="92">
        <f t="shared" ref="M881:N882" si="349">M882</f>
        <v>0</v>
      </c>
      <c r="N881" s="92">
        <f t="shared" si="349"/>
        <v>0</v>
      </c>
    </row>
    <row r="882" spans="2:14" s="8" customFormat="1" ht="56.25" hidden="1">
      <c r="B882" s="26" t="s">
        <v>127</v>
      </c>
      <c r="C882" s="26" t="s">
        <v>72</v>
      </c>
      <c r="D882" s="24" t="s">
        <v>135</v>
      </c>
      <c r="E882" s="26" t="s">
        <v>127</v>
      </c>
      <c r="F882" s="26" t="s">
        <v>72</v>
      </c>
      <c r="G882" s="27" t="s">
        <v>130</v>
      </c>
      <c r="H882" s="27" t="s">
        <v>49</v>
      </c>
      <c r="I882" s="27" t="s">
        <v>38</v>
      </c>
      <c r="J882" s="29" t="s">
        <v>134</v>
      </c>
      <c r="K882" s="26" t="s">
        <v>136</v>
      </c>
      <c r="L882" s="92">
        <f>L883</f>
        <v>0</v>
      </c>
      <c r="M882" s="92">
        <f t="shared" si="349"/>
        <v>0</v>
      </c>
      <c r="N882" s="92">
        <f t="shared" si="349"/>
        <v>0</v>
      </c>
    </row>
    <row r="883" spans="2:14" s="8" customFormat="1" hidden="1">
      <c r="B883" s="26" t="s">
        <v>127</v>
      </c>
      <c r="C883" s="26" t="s">
        <v>72</v>
      </c>
      <c r="D883" s="24" t="s">
        <v>137</v>
      </c>
      <c r="E883" s="26" t="s">
        <v>127</v>
      </c>
      <c r="F883" s="26" t="s">
        <v>72</v>
      </c>
      <c r="G883" s="27" t="s">
        <v>130</v>
      </c>
      <c r="H883" s="27" t="s">
        <v>49</v>
      </c>
      <c r="I883" s="27" t="s">
        <v>38</v>
      </c>
      <c r="J883" s="29" t="s">
        <v>134</v>
      </c>
      <c r="K883" s="26" t="s">
        <v>138</v>
      </c>
      <c r="L883" s="92">
        <f>0</f>
        <v>0</v>
      </c>
      <c r="M883" s="92">
        <f>0</f>
        <v>0</v>
      </c>
      <c r="N883" s="92">
        <f>0</f>
        <v>0</v>
      </c>
    </row>
    <row r="884" spans="2:14" s="8" customFormat="1" ht="56.25" hidden="1">
      <c r="B884" s="26" t="s">
        <v>127</v>
      </c>
      <c r="C884" s="26" t="s">
        <v>72</v>
      </c>
      <c r="D884" s="24" t="s">
        <v>141</v>
      </c>
      <c r="E884" s="26" t="s">
        <v>127</v>
      </c>
      <c r="F884" s="26" t="s">
        <v>72</v>
      </c>
      <c r="G884" s="27" t="s">
        <v>130</v>
      </c>
      <c r="H884" s="27" t="s">
        <v>49</v>
      </c>
      <c r="I884" s="27" t="s">
        <v>38</v>
      </c>
      <c r="J884" s="29" t="s">
        <v>142</v>
      </c>
      <c r="K884" s="26"/>
      <c r="L884" s="92">
        <f>L885</f>
        <v>0</v>
      </c>
      <c r="M884" s="92">
        <f t="shared" ref="M884:N885" si="350">M885</f>
        <v>0</v>
      </c>
      <c r="N884" s="92">
        <f t="shared" si="350"/>
        <v>0</v>
      </c>
    </row>
    <row r="885" spans="2:14" s="8" customFormat="1" ht="56.25" hidden="1">
      <c r="B885" s="26" t="s">
        <v>127</v>
      </c>
      <c r="C885" s="26" t="s">
        <v>72</v>
      </c>
      <c r="D885" s="24" t="s">
        <v>135</v>
      </c>
      <c r="E885" s="26" t="s">
        <v>127</v>
      </c>
      <c r="F885" s="26" t="s">
        <v>72</v>
      </c>
      <c r="G885" s="27" t="s">
        <v>130</v>
      </c>
      <c r="H885" s="27" t="s">
        <v>49</v>
      </c>
      <c r="I885" s="27" t="s">
        <v>38</v>
      </c>
      <c r="J885" s="29" t="s">
        <v>142</v>
      </c>
      <c r="K885" s="26" t="s">
        <v>136</v>
      </c>
      <c r="L885" s="92">
        <f>L886</f>
        <v>0</v>
      </c>
      <c r="M885" s="92">
        <f t="shared" si="350"/>
        <v>0</v>
      </c>
      <c r="N885" s="92">
        <f t="shared" si="350"/>
        <v>0</v>
      </c>
    </row>
    <row r="886" spans="2:14" s="8" customFormat="1" hidden="1">
      <c r="B886" s="26" t="s">
        <v>127</v>
      </c>
      <c r="C886" s="26" t="s">
        <v>72</v>
      </c>
      <c r="D886" s="24" t="s">
        <v>137</v>
      </c>
      <c r="E886" s="26" t="s">
        <v>127</v>
      </c>
      <c r="F886" s="26" t="s">
        <v>72</v>
      </c>
      <c r="G886" s="27" t="s">
        <v>130</v>
      </c>
      <c r="H886" s="27" t="s">
        <v>49</v>
      </c>
      <c r="I886" s="27" t="s">
        <v>38</v>
      </c>
      <c r="J886" s="29" t="s">
        <v>142</v>
      </c>
      <c r="K886" s="26" t="s">
        <v>138</v>
      </c>
      <c r="L886" s="92">
        <f>0</f>
        <v>0</v>
      </c>
      <c r="M886" s="92">
        <f>0</f>
        <v>0</v>
      </c>
      <c r="N886" s="92">
        <f>0</f>
        <v>0</v>
      </c>
    </row>
    <row r="887" spans="2:14" s="8" customFormat="1" ht="56.25" hidden="1">
      <c r="B887" s="26" t="s">
        <v>127</v>
      </c>
      <c r="C887" s="26" t="s">
        <v>72</v>
      </c>
      <c r="D887" s="24" t="s">
        <v>144</v>
      </c>
      <c r="E887" s="26" t="s">
        <v>127</v>
      </c>
      <c r="F887" s="26" t="s">
        <v>72</v>
      </c>
      <c r="G887" s="27" t="s">
        <v>130</v>
      </c>
      <c r="H887" s="27" t="s">
        <v>49</v>
      </c>
      <c r="I887" s="27" t="s">
        <v>72</v>
      </c>
      <c r="J887" s="27" t="s">
        <v>18</v>
      </c>
      <c r="K887" s="26"/>
      <c r="L887" s="92">
        <f>L888+L891</f>
        <v>0</v>
      </c>
      <c r="M887" s="92">
        <f t="shared" ref="M887:N887" si="351">M888+M891</f>
        <v>0</v>
      </c>
      <c r="N887" s="92">
        <f t="shared" si="351"/>
        <v>0</v>
      </c>
    </row>
    <row r="888" spans="2:14" s="8" customFormat="1" ht="75" hidden="1">
      <c r="B888" s="26" t="s">
        <v>127</v>
      </c>
      <c r="C888" s="26" t="s">
        <v>72</v>
      </c>
      <c r="D888" s="24" t="s">
        <v>133</v>
      </c>
      <c r="E888" s="26" t="s">
        <v>127</v>
      </c>
      <c r="F888" s="26" t="s">
        <v>72</v>
      </c>
      <c r="G888" s="27" t="s">
        <v>130</v>
      </c>
      <c r="H888" s="27" t="s">
        <v>49</v>
      </c>
      <c r="I888" s="27" t="s">
        <v>72</v>
      </c>
      <c r="J888" s="29" t="s">
        <v>134</v>
      </c>
      <c r="K888" s="26"/>
      <c r="L888" s="92">
        <f>L889</f>
        <v>0</v>
      </c>
      <c r="M888" s="92">
        <f t="shared" ref="M888:N889" si="352">M889</f>
        <v>0</v>
      </c>
      <c r="N888" s="92">
        <f t="shared" si="352"/>
        <v>0</v>
      </c>
    </row>
    <row r="889" spans="2:14" s="8" customFormat="1" ht="56.25" hidden="1">
      <c r="B889" s="26" t="s">
        <v>127</v>
      </c>
      <c r="C889" s="26" t="s">
        <v>72</v>
      </c>
      <c r="D889" s="24" t="s">
        <v>135</v>
      </c>
      <c r="E889" s="26" t="s">
        <v>127</v>
      </c>
      <c r="F889" s="26" t="s">
        <v>72</v>
      </c>
      <c r="G889" s="27" t="s">
        <v>130</v>
      </c>
      <c r="H889" s="27" t="s">
        <v>49</v>
      </c>
      <c r="I889" s="27" t="s">
        <v>72</v>
      </c>
      <c r="J889" s="29" t="s">
        <v>134</v>
      </c>
      <c r="K889" s="26" t="s">
        <v>136</v>
      </c>
      <c r="L889" s="92">
        <f>L890</f>
        <v>0</v>
      </c>
      <c r="M889" s="92">
        <f t="shared" si="352"/>
        <v>0</v>
      </c>
      <c r="N889" s="92">
        <f t="shared" si="352"/>
        <v>0</v>
      </c>
    </row>
    <row r="890" spans="2:14" s="8" customFormat="1" hidden="1">
      <c r="B890" s="26" t="s">
        <v>127</v>
      </c>
      <c r="C890" s="26" t="s">
        <v>72</v>
      </c>
      <c r="D890" s="24" t="s">
        <v>137</v>
      </c>
      <c r="E890" s="26" t="s">
        <v>127</v>
      </c>
      <c r="F890" s="26" t="s">
        <v>72</v>
      </c>
      <c r="G890" s="27" t="s">
        <v>130</v>
      </c>
      <c r="H890" s="27" t="s">
        <v>49</v>
      </c>
      <c r="I890" s="27" t="s">
        <v>72</v>
      </c>
      <c r="J890" s="29" t="s">
        <v>134</v>
      </c>
      <c r="K890" s="26" t="s">
        <v>138</v>
      </c>
      <c r="L890" s="92">
        <f>0</f>
        <v>0</v>
      </c>
      <c r="M890" s="92">
        <f>0</f>
        <v>0</v>
      </c>
      <c r="N890" s="92">
        <f>0</f>
        <v>0</v>
      </c>
    </row>
    <row r="891" spans="2:14" s="8" customFormat="1" ht="56.25" hidden="1">
      <c r="B891" s="26" t="s">
        <v>127</v>
      </c>
      <c r="C891" s="26" t="s">
        <v>72</v>
      </c>
      <c r="D891" s="24" t="s">
        <v>141</v>
      </c>
      <c r="E891" s="26" t="s">
        <v>127</v>
      </c>
      <c r="F891" s="26" t="s">
        <v>72</v>
      </c>
      <c r="G891" s="27" t="s">
        <v>130</v>
      </c>
      <c r="H891" s="27" t="s">
        <v>49</v>
      </c>
      <c r="I891" s="27" t="s">
        <v>72</v>
      </c>
      <c r="J891" s="29" t="s">
        <v>142</v>
      </c>
      <c r="K891" s="26"/>
      <c r="L891" s="92">
        <f>L892</f>
        <v>0</v>
      </c>
      <c r="M891" s="92">
        <f t="shared" ref="M891:N892" si="353">M892</f>
        <v>0</v>
      </c>
      <c r="N891" s="92">
        <f t="shared" si="353"/>
        <v>0</v>
      </c>
    </row>
    <row r="892" spans="2:14" s="8" customFormat="1" ht="56.25" hidden="1">
      <c r="B892" s="26" t="s">
        <v>127</v>
      </c>
      <c r="C892" s="26" t="s">
        <v>72</v>
      </c>
      <c r="D892" s="24" t="s">
        <v>135</v>
      </c>
      <c r="E892" s="26" t="s">
        <v>127</v>
      </c>
      <c r="F892" s="26" t="s">
        <v>72</v>
      </c>
      <c r="G892" s="27" t="s">
        <v>130</v>
      </c>
      <c r="H892" s="27" t="s">
        <v>49</v>
      </c>
      <c r="I892" s="27" t="s">
        <v>72</v>
      </c>
      <c r="J892" s="29" t="s">
        <v>142</v>
      </c>
      <c r="K892" s="26" t="s">
        <v>136</v>
      </c>
      <c r="L892" s="92">
        <f>L893</f>
        <v>0</v>
      </c>
      <c r="M892" s="92">
        <f t="shared" si="353"/>
        <v>0</v>
      </c>
      <c r="N892" s="92">
        <f t="shared" si="353"/>
        <v>0</v>
      </c>
    </row>
    <row r="893" spans="2:14" s="8" customFormat="1" hidden="1">
      <c r="B893" s="26" t="s">
        <v>127</v>
      </c>
      <c r="C893" s="26" t="s">
        <v>72</v>
      </c>
      <c r="D893" s="24" t="s">
        <v>137</v>
      </c>
      <c r="E893" s="26" t="s">
        <v>127</v>
      </c>
      <c r="F893" s="26" t="s">
        <v>72</v>
      </c>
      <c r="G893" s="27" t="s">
        <v>130</v>
      </c>
      <c r="H893" s="27" t="s">
        <v>49</v>
      </c>
      <c r="I893" s="27" t="s">
        <v>72</v>
      </c>
      <c r="J893" s="29" t="s">
        <v>142</v>
      </c>
      <c r="K893" s="26" t="s">
        <v>138</v>
      </c>
      <c r="L893" s="92">
        <f>0</f>
        <v>0</v>
      </c>
      <c r="M893" s="92">
        <f>0</f>
        <v>0</v>
      </c>
      <c r="N893" s="92">
        <f>0</f>
        <v>0</v>
      </c>
    </row>
    <row r="894" spans="2:14" s="8" customFormat="1" ht="56.25" hidden="1">
      <c r="B894" s="26" t="s">
        <v>127</v>
      </c>
      <c r="C894" s="26" t="s">
        <v>72</v>
      </c>
      <c r="D894" s="24" t="s">
        <v>145</v>
      </c>
      <c r="E894" s="26" t="s">
        <v>127</v>
      </c>
      <c r="F894" s="26" t="s">
        <v>72</v>
      </c>
      <c r="G894" s="27" t="s">
        <v>130</v>
      </c>
      <c r="H894" s="27" t="s">
        <v>49</v>
      </c>
      <c r="I894" s="27" t="s">
        <v>87</v>
      </c>
      <c r="J894" s="27" t="s">
        <v>18</v>
      </c>
      <c r="K894" s="26"/>
      <c r="L894" s="92">
        <f>L895+L898</f>
        <v>0</v>
      </c>
      <c r="M894" s="92">
        <f t="shared" ref="M894:N894" si="354">M895+M898</f>
        <v>0</v>
      </c>
      <c r="N894" s="92">
        <f t="shared" si="354"/>
        <v>0</v>
      </c>
    </row>
    <row r="895" spans="2:14" s="8" customFormat="1" ht="75" hidden="1">
      <c r="B895" s="26" t="s">
        <v>127</v>
      </c>
      <c r="C895" s="26" t="s">
        <v>72</v>
      </c>
      <c r="D895" s="24" t="s">
        <v>133</v>
      </c>
      <c r="E895" s="26" t="s">
        <v>127</v>
      </c>
      <c r="F895" s="26" t="s">
        <v>72</v>
      </c>
      <c r="G895" s="27" t="s">
        <v>130</v>
      </c>
      <c r="H895" s="27" t="s">
        <v>49</v>
      </c>
      <c r="I895" s="27" t="s">
        <v>87</v>
      </c>
      <c r="J895" s="29" t="s">
        <v>134</v>
      </c>
      <c r="K895" s="26"/>
      <c r="L895" s="92">
        <f>L896</f>
        <v>0</v>
      </c>
      <c r="M895" s="92">
        <f t="shared" ref="M895:N896" si="355">M896</f>
        <v>0</v>
      </c>
      <c r="N895" s="92">
        <f t="shared" si="355"/>
        <v>0</v>
      </c>
    </row>
    <row r="896" spans="2:14" s="8" customFormat="1" ht="56.25" hidden="1">
      <c r="B896" s="26" t="s">
        <v>127</v>
      </c>
      <c r="C896" s="26" t="s">
        <v>72</v>
      </c>
      <c r="D896" s="24" t="s">
        <v>135</v>
      </c>
      <c r="E896" s="26" t="s">
        <v>127</v>
      </c>
      <c r="F896" s="26" t="s">
        <v>72</v>
      </c>
      <c r="G896" s="27" t="s">
        <v>130</v>
      </c>
      <c r="H896" s="27" t="s">
        <v>49</v>
      </c>
      <c r="I896" s="27" t="s">
        <v>87</v>
      </c>
      <c r="J896" s="29" t="s">
        <v>134</v>
      </c>
      <c r="K896" s="26" t="s">
        <v>136</v>
      </c>
      <c r="L896" s="92">
        <f>L897</f>
        <v>0</v>
      </c>
      <c r="M896" s="92">
        <f t="shared" si="355"/>
        <v>0</v>
      </c>
      <c r="N896" s="92">
        <f t="shared" si="355"/>
        <v>0</v>
      </c>
    </row>
    <row r="897" spans="2:14" s="8" customFormat="1" hidden="1">
      <c r="B897" s="26" t="s">
        <v>127</v>
      </c>
      <c r="C897" s="26" t="s">
        <v>72</v>
      </c>
      <c r="D897" s="24" t="s">
        <v>137</v>
      </c>
      <c r="E897" s="26" t="s">
        <v>127</v>
      </c>
      <c r="F897" s="26" t="s">
        <v>72</v>
      </c>
      <c r="G897" s="27" t="s">
        <v>130</v>
      </c>
      <c r="H897" s="27" t="s">
        <v>49</v>
      </c>
      <c r="I897" s="27" t="s">
        <v>87</v>
      </c>
      <c r="J897" s="29" t="s">
        <v>134</v>
      </c>
      <c r="K897" s="26" t="s">
        <v>138</v>
      </c>
      <c r="L897" s="92">
        <f>0</f>
        <v>0</v>
      </c>
      <c r="M897" s="92">
        <f>0</f>
        <v>0</v>
      </c>
      <c r="N897" s="92">
        <f>0</f>
        <v>0</v>
      </c>
    </row>
    <row r="898" spans="2:14" s="8" customFormat="1" ht="56.25" hidden="1">
      <c r="B898" s="26" t="s">
        <v>127</v>
      </c>
      <c r="C898" s="26" t="s">
        <v>72</v>
      </c>
      <c r="D898" s="24" t="s">
        <v>141</v>
      </c>
      <c r="E898" s="26" t="s">
        <v>127</v>
      </c>
      <c r="F898" s="26" t="s">
        <v>72</v>
      </c>
      <c r="G898" s="27" t="s">
        <v>130</v>
      </c>
      <c r="H898" s="27" t="s">
        <v>49</v>
      </c>
      <c r="I898" s="27" t="s">
        <v>87</v>
      </c>
      <c r="J898" s="29" t="s">
        <v>142</v>
      </c>
      <c r="K898" s="26"/>
      <c r="L898" s="92">
        <f>L899</f>
        <v>0</v>
      </c>
      <c r="M898" s="92">
        <f t="shared" ref="M898:N899" si="356">M899</f>
        <v>0</v>
      </c>
      <c r="N898" s="92">
        <f t="shared" si="356"/>
        <v>0</v>
      </c>
    </row>
    <row r="899" spans="2:14" s="8" customFormat="1" ht="56.25" hidden="1">
      <c r="B899" s="26" t="s">
        <v>127</v>
      </c>
      <c r="C899" s="26" t="s">
        <v>72</v>
      </c>
      <c r="D899" s="24" t="s">
        <v>135</v>
      </c>
      <c r="E899" s="26" t="s">
        <v>127</v>
      </c>
      <c r="F899" s="26" t="s">
        <v>72</v>
      </c>
      <c r="G899" s="27" t="s">
        <v>130</v>
      </c>
      <c r="H899" s="27" t="s">
        <v>49</v>
      </c>
      <c r="I899" s="27" t="s">
        <v>87</v>
      </c>
      <c r="J899" s="29" t="s">
        <v>142</v>
      </c>
      <c r="K899" s="26" t="s">
        <v>136</v>
      </c>
      <c r="L899" s="92">
        <f>L900</f>
        <v>0</v>
      </c>
      <c r="M899" s="92">
        <f t="shared" si="356"/>
        <v>0</v>
      </c>
      <c r="N899" s="92">
        <f t="shared" si="356"/>
        <v>0</v>
      </c>
    </row>
    <row r="900" spans="2:14" s="8" customFormat="1" hidden="1">
      <c r="B900" s="26" t="s">
        <v>127</v>
      </c>
      <c r="C900" s="26" t="s">
        <v>72</v>
      </c>
      <c r="D900" s="24" t="s">
        <v>137</v>
      </c>
      <c r="E900" s="26" t="s">
        <v>127</v>
      </c>
      <c r="F900" s="26" t="s">
        <v>72</v>
      </c>
      <c r="G900" s="27" t="s">
        <v>130</v>
      </c>
      <c r="H900" s="27" t="s">
        <v>49</v>
      </c>
      <c r="I900" s="27" t="s">
        <v>87</v>
      </c>
      <c r="J900" s="29" t="s">
        <v>142</v>
      </c>
      <c r="K900" s="26" t="s">
        <v>138</v>
      </c>
      <c r="L900" s="92">
        <f>0</f>
        <v>0</v>
      </c>
      <c r="M900" s="92">
        <f>0</f>
        <v>0</v>
      </c>
      <c r="N900" s="92">
        <f>0</f>
        <v>0</v>
      </c>
    </row>
    <row r="901" spans="2:14" s="8" customFormat="1" ht="56.25" hidden="1">
      <c r="B901" s="26" t="s">
        <v>127</v>
      </c>
      <c r="C901" s="26" t="s">
        <v>72</v>
      </c>
      <c r="D901" s="24" t="s">
        <v>146</v>
      </c>
      <c r="E901" s="26" t="s">
        <v>127</v>
      </c>
      <c r="F901" s="26" t="s">
        <v>72</v>
      </c>
      <c r="G901" s="27" t="s">
        <v>130</v>
      </c>
      <c r="H901" s="27" t="s">
        <v>6</v>
      </c>
      <c r="I901" s="27" t="s">
        <v>17</v>
      </c>
      <c r="J901" s="27" t="s">
        <v>18</v>
      </c>
      <c r="K901" s="26"/>
      <c r="L901" s="92">
        <f>L902</f>
        <v>0</v>
      </c>
      <c r="M901" s="92">
        <f t="shared" ref="M901:N901" si="357">M902</f>
        <v>0</v>
      </c>
      <c r="N901" s="92">
        <f t="shared" si="357"/>
        <v>0</v>
      </c>
    </row>
    <row r="902" spans="2:14" s="8" customFormat="1" ht="75" hidden="1">
      <c r="B902" s="26" t="s">
        <v>127</v>
      </c>
      <c r="C902" s="26" t="s">
        <v>72</v>
      </c>
      <c r="D902" s="24" t="s">
        <v>147</v>
      </c>
      <c r="E902" s="26" t="s">
        <v>127</v>
      </c>
      <c r="F902" s="26" t="s">
        <v>72</v>
      </c>
      <c r="G902" s="27" t="s">
        <v>130</v>
      </c>
      <c r="H902" s="27" t="s">
        <v>6</v>
      </c>
      <c r="I902" s="27" t="s">
        <v>72</v>
      </c>
      <c r="J902" s="27" t="s">
        <v>18</v>
      </c>
      <c r="K902" s="26"/>
      <c r="L902" s="92">
        <f>L903+L906</f>
        <v>0</v>
      </c>
      <c r="M902" s="92">
        <f t="shared" ref="M902:N902" si="358">M903+M906</f>
        <v>0</v>
      </c>
      <c r="N902" s="92">
        <f t="shared" si="358"/>
        <v>0</v>
      </c>
    </row>
    <row r="903" spans="2:14" s="8" customFormat="1" ht="75" hidden="1">
      <c r="B903" s="26" t="s">
        <v>127</v>
      </c>
      <c r="C903" s="26" t="s">
        <v>72</v>
      </c>
      <c r="D903" s="24" t="s">
        <v>133</v>
      </c>
      <c r="E903" s="26" t="s">
        <v>127</v>
      </c>
      <c r="F903" s="26" t="s">
        <v>72</v>
      </c>
      <c r="G903" s="27" t="s">
        <v>130</v>
      </c>
      <c r="H903" s="27" t="s">
        <v>6</v>
      </c>
      <c r="I903" s="27" t="s">
        <v>72</v>
      </c>
      <c r="J903" s="29" t="s">
        <v>134</v>
      </c>
      <c r="K903" s="26"/>
      <c r="L903" s="92">
        <f>L904</f>
        <v>0</v>
      </c>
      <c r="M903" s="92">
        <f t="shared" ref="M903:N904" si="359">M904</f>
        <v>0</v>
      </c>
      <c r="N903" s="92">
        <f t="shared" si="359"/>
        <v>0</v>
      </c>
    </row>
    <row r="904" spans="2:14" s="8" customFormat="1" ht="56.25" hidden="1">
      <c r="B904" s="26" t="s">
        <v>127</v>
      </c>
      <c r="C904" s="26" t="s">
        <v>72</v>
      </c>
      <c r="D904" s="24" t="s">
        <v>135</v>
      </c>
      <c r="E904" s="26" t="s">
        <v>127</v>
      </c>
      <c r="F904" s="26" t="s">
        <v>72</v>
      </c>
      <c r="G904" s="27" t="s">
        <v>130</v>
      </c>
      <c r="H904" s="27" t="s">
        <v>6</v>
      </c>
      <c r="I904" s="27" t="s">
        <v>72</v>
      </c>
      <c r="J904" s="29" t="s">
        <v>134</v>
      </c>
      <c r="K904" s="26" t="s">
        <v>136</v>
      </c>
      <c r="L904" s="92">
        <f>L905</f>
        <v>0</v>
      </c>
      <c r="M904" s="92">
        <f t="shared" si="359"/>
        <v>0</v>
      </c>
      <c r="N904" s="92">
        <f t="shared" si="359"/>
        <v>0</v>
      </c>
    </row>
    <row r="905" spans="2:14" s="8" customFormat="1" hidden="1">
      <c r="B905" s="26" t="s">
        <v>127</v>
      </c>
      <c r="C905" s="26" t="s">
        <v>72</v>
      </c>
      <c r="D905" s="24" t="s">
        <v>137</v>
      </c>
      <c r="E905" s="26" t="s">
        <v>127</v>
      </c>
      <c r="F905" s="26" t="s">
        <v>72</v>
      </c>
      <c r="G905" s="27" t="s">
        <v>130</v>
      </c>
      <c r="H905" s="27" t="s">
        <v>6</v>
      </c>
      <c r="I905" s="27" t="s">
        <v>72</v>
      </c>
      <c r="J905" s="29" t="s">
        <v>134</v>
      </c>
      <c r="K905" s="26" t="s">
        <v>138</v>
      </c>
      <c r="L905" s="92">
        <f>0</f>
        <v>0</v>
      </c>
      <c r="M905" s="92">
        <f>0</f>
        <v>0</v>
      </c>
      <c r="N905" s="92">
        <f>0</f>
        <v>0</v>
      </c>
    </row>
    <row r="906" spans="2:14" s="8" customFormat="1" ht="56.25" hidden="1">
      <c r="B906" s="26" t="s">
        <v>127</v>
      </c>
      <c r="C906" s="26" t="s">
        <v>72</v>
      </c>
      <c r="D906" s="24" t="s">
        <v>141</v>
      </c>
      <c r="E906" s="26" t="s">
        <v>127</v>
      </c>
      <c r="F906" s="26" t="s">
        <v>72</v>
      </c>
      <c r="G906" s="27" t="s">
        <v>130</v>
      </c>
      <c r="H906" s="27" t="s">
        <v>6</v>
      </c>
      <c r="I906" s="27" t="s">
        <v>72</v>
      </c>
      <c r="J906" s="29" t="s">
        <v>142</v>
      </c>
      <c r="K906" s="26"/>
      <c r="L906" s="92">
        <f>L907</f>
        <v>0</v>
      </c>
      <c r="M906" s="92">
        <f t="shared" ref="M906:N907" si="360">M907</f>
        <v>0</v>
      </c>
      <c r="N906" s="92">
        <f t="shared" si="360"/>
        <v>0</v>
      </c>
    </row>
    <row r="907" spans="2:14" s="8" customFormat="1" ht="56.25" hidden="1">
      <c r="B907" s="26" t="s">
        <v>127</v>
      </c>
      <c r="C907" s="26" t="s">
        <v>72</v>
      </c>
      <c r="D907" s="24" t="s">
        <v>135</v>
      </c>
      <c r="E907" s="26" t="s">
        <v>127</v>
      </c>
      <c r="F907" s="26" t="s">
        <v>72</v>
      </c>
      <c r="G907" s="27" t="s">
        <v>130</v>
      </c>
      <c r="H907" s="27" t="s">
        <v>6</v>
      </c>
      <c r="I907" s="27" t="s">
        <v>72</v>
      </c>
      <c r="J907" s="29" t="s">
        <v>142</v>
      </c>
      <c r="K907" s="26" t="s">
        <v>136</v>
      </c>
      <c r="L907" s="92">
        <f>L908</f>
        <v>0</v>
      </c>
      <c r="M907" s="92">
        <f t="shared" si="360"/>
        <v>0</v>
      </c>
      <c r="N907" s="92">
        <f t="shared" si="360"/>
        <v>0</v>
      </c>
    </row>
    <row r="908" spans="2:14" s="8" customFormat="1" hidden="1">
      <c r="B908" s="26" t="s">
        <v>127</v>
      </c>
      <c r="C908" s="26" t="s">
        <v>72</v>
      </c>
      <c r="D908" s="24" t="s">
        <v>137</v>
      </c>
      <c r="E908" s="26" t="s">
        <v>127</v>
      </c>
      <c r="F908" s="26" t="s">
        <v>72</v>
      </c>
      <c r="G908" s="27" t="s">
        <v>130</v>
      </c>
      <c r="H908" s="27" t="s">
        <v>6</v>
      </c>
      <c r="I908" s="27" t="s">
        <v>72</v>
      </c>
      <c r="J908" s="29" t="s">
        <v>142</v>
      </c>
      <c r="K908" s="26" t="s">
        <v>138</v>
      </c>
      <c r="L908" s="92">
        <f>0</f>
        <v>0</v>
      </c>
      <c r="M908" s="92">
        <f>0</f>
        <v>0</v>
      </c>
      <c r="N908" s="92">
        <f>0</f>
        <v>0</v>
      </c>
    </row>
    <row r="909" spans="2:14" s="7" customFormat="1">
      <c r="B909" s="23" t="s">
        <v>99</v>
      </c>
      <c r="C909" s="23"/>
      <c r="D909" s="66" t="s">
        <v>98</v>
      </c>
      <c r="E909" s="23" t="s">
        <v>99</v>
      </c>
      <c r="F909" s="23"/>
      <c r="G909" s="23"/>
      <c r="H909" s="23"/>
      <c r="I909" s="23"/>
      <c r="J909" s="23"/>
      <c r="K909" s="23"/>
      <c r="L909" s="34">
        <f>L910+L918</f>
        <v>287.8</v>
      </c>
      <c r="M909" s="34">
        <f t="shared" ref="M909:N909" si="361">M910+M918</f>
        <v>280</v>
      </c>
      <c r="N909" s="34">
        <f t="shared" si="361"/>
        <v>280</v>
      </c>
    </row>
    <row r="910" spans="2:14" s="8" customFormat="1">
      <c r="B910" s="27" t="s">
        <v>99</v>
      </c>
      <c r="C910" s="27" t="s">
        <v>11</v>
      </c>
      <c r="D910" s="67" t="s">
        <v>100</v>
      </c>
      <c r="E910" s="27" t="s">
        <v>99</v>
      </c>
      <c r="F910" s="27" t="s">
        <v>11</v>
      </c>
      <c r="G910" s="27"/>
      <c r="H910" s="27"/>
      <c r="I910" s="27"/>
      <c r="J910" s="27"/>
      <c r="K910" s="27"/>
      <c r="L910" s="30">
        <f>L911</f>
        <v>237.8</v>
      </c>
      <c r="M910" s="30">
        <f t="shared" ref="M910:N912" si="362">M911</f>
        <v>230</v>
      </c>
      <c r="N910" s="30">
        <f t="shared" si="362"/>
        <v>230</v>
      </c>
    </row>
    <row r="911" spans="2:14" s="8" customFormat="1" ht="56.25" hidden="1">
      <c r="B911" s="27" t="s">
        <v>99</v>
      </c>
      <c r="C911" s="27" t="s">
        <v>11</v>
      </c>
      <c r="D911" s="67" t="s">
        <v>101</v>
      </c>
      <c r="E911" s="27" t="s">
        <v>99</v>
      </c>
      <c r="F911" s="27" t="s">
        <v>11</v>
      </c>
      <c r="G911" s="29" t="s">
        <v>102</v>
      </c>
      <c r="H911" s="29" t="s">
        <v>16</v>
      </c>
      <c r="I911" s="29" t="s">
        <v>17</v>
      </c>
      <c r="J911" s="29" t="s">
        <v>18</v>
      </c>
      <c r="K911" s="27"/>
      <c r="L911" s="30">
        <f>L912</f>
        <v>237.8</v>
      </c>
      <c r="M911" s="30">
        <f t="shared" si="362"/>
        <v>230</v>
      </c>
      <c r="N911" s="30">
        <f t="shared" si="362"/>
        <v>230</v>
      </c>
    </row>
    <row r="912" spans="2:14" s="8" customFormat="1" hidden="1">
      <c r="B912" s="27" t="s">
        <v>99</v>
      </c>
      <c r="C912" s="27" t="s">
        <v>11</v>
      </c>
      <c r="D912" s="24" t="s">
        <v>100</v>
      </c>
      <c r="E912" s="27" t="s">
        <v>99</v>
      </c>
      <c r="F912" s="27" t="s">
        <v>11</v>
      </c>
      <c r="G912" s="29" t="s">
        <v>102</v>
      </c>
      <c r="H912" s="29" t="s">
        <v>31</v>
      </c>
      <c r="I912" s="29" t="s">
        <v>17</v>
      </c>
      <c r="J912" s="29" t="s">
        <v>18</v>
      </c>
      <c r="K912" s="27"/>
      <c r="L912" s="30">
        <f>L913</f>
        <v>237.8</v>
      </c>
      <c r="M912" s="30">
        <f t="shared" si="362"/>
        <v>230</v>
      </c>
      <c r="N912" s="30">
        <f t="shared" si="362"/>
        <v>230</v>
      </c>
    </row>
    <row r="913" spans="2:14" s="8" customFormat="1" ht="37.5" hidden="1">
      <c r="B913" s="27" t="s">
        <v>99</v>
      </c>
      <c r="C913" s="27" t="s">
        <v>11</v>
      </c>
      <c r="D913" s="24" t="s">
        <v>103</v>
      </c>
      <c r="E913" s="27" t="s">
        <v>99</v>
      </c>
      <c r="F913" s="27" t="s">
        <v>11</v>
      </c>
      <c r="G913" s="29" t="s">
        <v>102</v>
      </c>
      <c r="H913" s="29" t="s">
        <v>31</v>
      </c>
      <c r="I913" s="29" t="s">
        <v>17</v>
      </c>
      <c r="J913" s="29" t="s">
        <v>104</v>
      </c>
      <c r="K913" s="27"/>
      <c r="L913" s="30">
        <f>L914+L916</f>
        <v>237.8</v>
      </c>
      <c r="M913" s="30">
        <f t="shared" ref="M913:N913" si="363">M914+M916</f>
        <v>230</v>
      </c>
      <c r="N913" s="30">
        <f t="shared" si="363"/>
        <v>230</v>
      </c>
    </row>
    <row r="914" spans="2:14" s="8" customFormat="1" ht="56.25" hidden="1">
      <c r="B914" s="27" t="s">
        <v>99</v>
      </c>
      <c r="C914" s="27" t="s">
        <v>11</v>
      </c>
      <c r="D914" s="24" t="s">
        <v>22</v>
      </c>
      <c r="E914" s="27" t="s">
        <v>99</v>
      </c>
      <c r="F914" s="27" t="s">
        <v>11</v>
      </c>
      <c r="G914" s="29" t="s">
        <v>102</v>
      </c>
      <c r="H914" s="29" t="s">
        <v>31</v>
      </c>
      <c r="I914" s="29" t="s">
        <v>17</v>
      </c>
      <c r="J914" s="29" t="s">
        <v>104</v>
      </c>
      <c r="K914" s="27" t="s">
        <v>34</v>
      </c>
      <c r="L914" s="30">
        <f>L915</f>
        <v>10</v>
      </c>
      <c r="M914" s="30">
        <f t="shared" ref="M914:N914" si="364">M915</f>
        <v>10</v>
      </c>
      <c r="N914" s="30">
        <f t="shared" si="364"/>
        <v>10</v>
      </c>
    </row>
    <row r="915" spans="2:14" s="8" customFormat="1" ht="56.25" hidden="1">
      <c r="B915" s="27" t="s">
        <v>99</v>
      </c>
      <c r="C915" s="27" t="s">
        <v>11</v>
      </c>
      <c r="D915" s="24" t="s">
        <v>23</v>
      </c>
      <c r="E915" s="27" t="s">
        <v>99</v>
      </c>
      <c r="F915" s="27" t="s">
        <v>11</v>
      </c>
      <c r="G915" s="29" t="s">
        <v>102</v>
      </c>
      <c r="H915" s="29" t="s">
        <v>31</v>
      </c>
      <c r="I915" s="29" t="s">
        <v>17</v>
      </c>
      <c r="J915" s="29" t="s">
        <v>104</v>
      </c>
      <c r="K915" s="27" t="s">
        <v>24</v>
      </c>
      <c r="L915" s="30">
        <f>10</f>
        <v>10</v>
      </c>
      <c r="M915" s="30">
        <f>10</f>
        <v>10</v>
      </c>
      <c r="N915" s="30">
        <f>10</f>
        <v>10</v>
      </c>
    </row>
    <row r="916" spans="2:14" s="8" customFormat="1" ht="37.5" hidden="1">
      <c r="B916" s="27" t="s">
        <v>99</v>
      </c>
      <c r="C916" s="27" t="s">
        <v>11</v>
      </c>
      <c r="D916" s="24" t="s">
        <v>105</v>
      </c>
      <c r="E916" s="27" t="s">
        <v>99</v>
      </c>
      <c r="F916" s="27" t="s">
        <v>11</v>
      </c>
      <c r="G916" s="29" t="s">
        <v>102</v>
      </c>
      <c r="H916" s="29" t="s">
        <v>31</v>
      </c>
      <c r="I916" s="29" t="s">
        <v>17</v>
      </c>
      <c r="J916" s="29" t="s">
        <v>104</v>
      </c>
      <c r="K916" s="27" t="s">
        <v>106</v>
      </c>
      <c r="L916" s="30">
        <f>L917</f>
        <v>227.8</v>
      </c>
      <c r="M916" s="30">
        <f t="shared" ref="M916:N916" si="365">M917</f>
        <v>220</v>
      </c>
      <c r="N916" s="30">
        <f t="shared" si="365"/>
        <v>220</v>
      </c>
    </row>
    <row r="917" spans="2:14" s="8" customFormat="1" ht="37.5" hidden="1">
      <c r="B917" s="27" t="s">
        <v>99</v>
      </c>
      <c r="C917" s="27" t="s">
        <v>11</v>
      </c>
      <c r="D917" s="24" t="s">
        <v>107</v>
      </c>
      <c r="E917" s="27" t="s">
        <v>99</v>
      </c>
      <c r="F917" s="27" t="s">
        <v>11</v>
      </c>
      <c r="G917" s="29" t="s">
        <v>102</v>
      </c>
      <c r="H917" s="29" t="s">
        <v>31</v>
      </c>
      <c r="I917" s="29" t="s">
        <v>17</v>
      </c>
      <c r="J917" s="29" t="s">
        <v>104</v>
      </c>
      <c r="K917" s="27" t="s">
        <v>108</v>
      </c>
      <c r="L917" s="30">
        <f>227.8</f>
        <v>227.8</v>
      </c>
      <c r="M917" s="30">
        <f>220</f>
        <v>220</v>
      </c>
      <c r="N917" s="30">
        <f>220</f>
        <v>220</v>
      </c>
    </row>
    <row r="918" spans="2:14" s="8" customFormat="1">
      <c r="B918" s="27" t="s">
        <v>99</v>
      </c>
      <c r="C918" s="27" t="s">
        <v>72</v>
      </c>
      <c r="D918" s="24" t="s">
        <v>231</v>
      </c>
      <c r="E918" s="27" t="s">
        <v>99</v>
      </c>
      <c r="F918" s="27" t="s">
        <v>72</v>
      </c>
      <c r="G918" s="29"/>
      <c r="H918" s="29"/>
      <c r="I918" s="29"/>
      <c r="J918" s="29"/>
      <c r="K918" s="27"/>
      <c r="L918" s="30">
        <f>L919</f>
        <v>50</v>
      </c>
      <c r="M918" s="30">
        <f t="shared" ref="M918:N919" si="366">M919</f>
        <v>50</v>
      </c>
      <c r="N918" s="30">
        <f t="shared" si="366"/>
        <v>50</v>
      </c>
    </row>
    <row r="919" spans="2:14" s="8" customFormat="1">
      <c r="B919" s="27" t="s">
        <v>99</v>
      </c>
      <c r="C919" s="27" t="s">
        <v>72</v>
      </c>
      <c r="D919" s="24" t="s">
        <v>232</v>
      </c>
      <c r="E919" s="27" t="s">
        <v>99</v>
      </c>
      <c r="F919" s="27" t="s">
        <v>72</v>
      </c>
      <c r="G919" s="29" t="s">
        <v>102</v>
      </c>
      <c r="H919" s="27">
        <v>5</v>
      </c>
      <c r="I919" s="29" t="s">
        <v>17</v>
      </c>
      <c r="J919" s="29" t="s">
        <v>18</v>
      </c>
      <c r="K919" s="27"/>
      <c r="L919" s="30">
        <f>L920</f>
        <v>50</v>
      </c>
      <c r="M919" s="30">
        <f t="shared" si="366"/>
        <v>50</v>
      </c>
      <c r="N919" s="30">
        <f t="shared" si="366"/>
        <v>50</v>
      </c>
    </row>
    <row r="920" spans="2:14" s="8" customFormat="1" ht="37.5" hidden="1">
      <c r="B920" s="27" t="s">
        <v>99</v>
      </c>
      <c r="C920" s="27" t="s">
        <v>72</v>
      </c>
      <c r="D920" s="24" t="s">
        <v>233</v>
      </c>
      <c r="E920" s="27" t="s">
        <v>99</v>
      </c>
      <c r="F920" s="27" t="s">
        <v>72</v>
      </c>
      <c r="G920" s="77" t="s">
        <v>102</v>
      </c>
      <c r="H920" s="27">
        <v>5</v>
      </c>
      <c r="I920" s="77" t="s">
        <v>17</v>
      </c>
      <c r="J920" s="77" t="s">
        <v>230</v>
      </c>
      <c r="K920" s="27"/>
      <c r="L920" s="30">
        <f>L921+L923</f>
        <v>50</v>
      </c>
      <c r="M920" s="30">
        <f t="shared" ref="M920:N920" si="367">M921+M923</f>
        <v>50</v>
      </c>
      <c r="N920" s="30">
        <f t="shared" si="367"/>
        <v>50</v>
      </c>
    </row>
    <row r="921" spans="2:14" s="8" customFormat="1" ht="56.25" hidden="1">
      <c r="B921" s="27" t="s">
        <v>99</v>
      </c>
      <c r="C921" s="27" t="s">
        <v>72</v>
      </c>
      <c r="D921" s="24" t="s">
        <v>22</v>
      </c>
      <c r="E921" s="27" t="s">
        <v>99</v>
      </c>
      <c r="F921" s="27" t="s">
        <v>72</v>
      </c>
      <c r="G921" s="77" t="s">
        <v>102</v>
      </c>
      <c r="H921" s="27">
        <v>5</v>
      </c>
      <c r="I921" s="77" t="s">
        <v>17</v>
      </c>
      <c r="J921" s="77" t="s">
        <v>230</v>
      </c>
      <c r="K921" s="67">
        <v>200</v>
      </c>
      <c r="L921" s="30">
        <f>L922</f>
        <v>1</v>
      </c>
      <c r="M921" s="30">
        <f t="shared" ref="M921:N921" si="368">M922</f>
        <v>1</v>
      </c>
      <c r="N921" s="30">
        <f t="shared" si="368"/>
        <v>1</v>
      </c>
    </row>
    <row r="922" spans="2:14" s="8" customFormat="1" ht="56.25" hidden="1">
      <c r="B922" s="27" t="s">
        <v>99</v>
      </c>
      <c r="C922" s="27" t="s">
        <v>72</v>
      </c>
      <c r="D922" s="24" t="s">
        <v>23</v>
      </c>
      <c r="E922" s="27" t="s">
        <v>99</v>
      </c>
      <c r="F922" s="27" t="s">
        <v>72</v>
      </c>
      <c r="G922" s="77" t="s">
        <v>102</v>
      </c>
      <c r="H922" s="27">
        <v>5</v>
      </c>
      <c r="I922" s="77" t="s">
        <v>17</v>
      </c>
      <c r="J922" s="77" t="s">
        <v>230</v>
      </c>
      <c r="K922" s="67">
        <v>240</v>
      </c>
      <c r="L922" s="30">
        <f>1</f>
        <v>1</v>
      </c>
      <c r="M922" s="30">
        <f>1</f>
        <v>1</v>
      </c>
      <c r="N922" s="30">
        <f>1</f>
        <v>1</v>
      </c>
    </row>
    <row r="923" spans="2:14" s="8" customFormat="1" ht="37.5" hidden="1">
      <c r="B923" s="27" t="s">
        <v>99</v>
      </c>
      <c r="C923" s="27" t="s">
        <v>72</v>
      </c>
      <c r="D923" s="24" t="s">
        <v>105</v>
      </c>
      <c r="E923" s="27" t="s">
        <v>99</v>
      </c>
      <c r="F923" s="27" t="s">
        <v>72</v>
      </c>
      <c r="G923" s="77" t="s">
        <v>102</v>
      </c>
      <c r="H923" s="27">
        <v>5</v>
      </c>
      <c r="I923" s="77" t="s">
        <v>17</v>
      </c>
      <c r="J923" s="77" t="s">
        <v>230</v>
      </c>
      <c r="K923" s="27" t="s">
        <v>106</v>
      </c>
      <c r="L923" s="30">
        <f>L924+L925</f>
        <v>49</v>
      </c>
      <c r="M923" s="30">
        <f t="shared" ref="M923:N923" si="369">M924+M925</f>
        <v>49</v>
      </c>
      <c r="N923" s="30">
        <f t="shared" si="369"/>
        <v>49</v>
      </c>
    </row>
    <row r="924" spans="2:14" s="8" customFormat="1" ht="37.5" hidden="1">
      <c r="B924" s="27" t="s">
        <v>99</v>
      </c>
      <c r="C924" s="27" t="s">
        <v>72</v>
      </c>
      <c r="D924" s="24" t="s">
        <v>107</v>
      </c>
      <c r="E924" s="27" t="s">
        <v>99</v>
      </c>
      <c r="F924" s="27" t="s">
        <v>72</v>
      </c>
      <c r="G924" s="77" t="s">
        <v>102</v>
      </c>
      <c r="H924" s="27">
        <v>5</v>
      </c>
      <c r="I924" s="77" t="s">
        <v>17</v>
      </c>
      <c r="J924" s="77" t="s">
        <v>230</v>
      </c>
      <c r="K924" s="27" t="s">
        <v>108</v>
      </c>
      <c r="L924" s="30">
        <f>49-49</f>
        <v>0</v>
      </c>
      <c r="M924" s="30">
        <f t="shared" ref="M924:N924" si="370">49-49</f>
        <v>0</v>
      </c>
      <c r="N924" s="30">
        <f t="shared" si="370"/>
        <v>0</v>
      </c>
    </row>
    <row r="925" spans="2:14" s="8" customFormat="1" ht="37.5" hidden="1">
      <c r="B925" s="27" t="s">
        <v>99</v>
      </c>
      <c r="C925" s="27" t="s">
        <v>72</v>
      </c>
      <c r="D925" s="65" t="s">
        <v>635</v>
      </c>
      <c r="E925" s="27" t="s">
        <v>99</v>
      </c>
      <c r="F925" s="27" t="s">
        <v>72</v>
      </c>
      <c r="G925" s="77" t="s">
        <v>102</v>
      </c>
      <c r="H925" s="27">
        <v>5</v>
      </c>
      <c r="I925" s="77" t="s">
        <v>17</v>
      </c>
      <c r="J925" s="77" t="s">
        <v>230</v>
      </c>
      <c r="K925" s="27" t="s">
        <v>636</v>
      </c>
      <c r="L925" s="30">
        <f>49</f>
        <v>49</v>
      </c>
      <c r="M925" s="30">
        <f>49</f>
        <v>49</v>
      </c>
      <c r="N925" s="30">
        <f>49</f>
        <v>49</v>
      </c>
    </row>
    <row r="926" spans="2:14" s="7" customFormat="1">
      <c r="B926" s="17" t="s">
        <v>53</v>
      </c>
      <c r="C926" s="18"/>
      <c r="D926" s="16" t="s">
        <v>148</v>
      </c>
      <c r="E926" s="17" t="s">
        <v>53</v>
      </c>
      <c r="F926" s="18"/>
      <c r="G926" s="18"/>
      <c r="H926" s="18"/>
      <c r="I926" s="18"/>
      <c r="J926" s="18"/>
      <c r="K926" s="18"/>
      <c r="L926" s="93">
        <f>L927</f>
        <v>33230.300000000003</v>
      </c>
      <c r="M926" s="93">
        <f t="shared" ref="M926:N926" si="371">M927</f>
        <v>35909.800000000003</v>
      </c>
      <c r="N926" s="93">
        <f t="shared" si="371"/>
        <v>34706.6</v>
      </c>
    </row>
    <row r="927" spans="2:14" s="8" customFormat="1">
      <c r="B927" s="25" t="s">
        <v>53</v>
      </c>
      <c r="C927" s="26" t="s">
        <v>11</v>
      </c>
      <c r="D927" s="60" t="s">
        <v>149</v>
      </c>
      <c r="E927" s="25" t="s">
        <v>53</v>
      </c>
      <c r="F927" s="26" t="s">
        <v>11</v>
      </c>
      <c r="G927" s="26"/>
      <c r="H927" s="26"/>
      <c r="I927" s="26"/>
      <c r="J927" s="26"/>
      <c r="K927" s="26"/>
      <c r="L927" s="92">
        <f>L928+L988</f>
        <v>33230.300000000003</v>
      </c>
      <c r="M927" s="92">
        <f t="shared" ref="M927:N927" si="372">M928+M988</f>
        <v>35909.800000000003</v>
      </c>
      <c r="N927" s="92">
        <f t="shared" si="372"/>
        <v>34706.6</v>
      </c>
    </row>
    <row r="928" spans="2:14" s="8" customFormat="1" ht="56.25" hidden="1">
      <c r="B928" s="25" t="s">
        <v>53</v>
      </c>
      <c r="C928" s="26" t="s">
        <v>11</v>
      </c>
      <c r="D928" s="24" t="s">
        <v>529</v>
      </c>
      <c r="E928" s="25" t="s">
        <v>53</v>
      </c>
      <c r="F928" s="26" t="s">
        <v>11</v>
      </c>
      <c r="G928" s="27" t="s">
        <v>130</v>
      </c>
      <c r="H928" s="27" t="s">
        <v>16</v>
      </c>
      <c r="I928" s="27" t="s">
        <v>17</v>
      </c>
      <c r="J928" s="27" t="s">
        <v>18</v>
      </c>
      <c r="K928" s="26"/>
      <c r="L928" s="92">
        <f>L929+L966</f>
        <v>33230.300000000003</v>
      </c>
      <c r="M928" s="92">
        <f t="shared" ref="M928:N928" si="373">M929+M966</f>
        <v>35909.800000000003</v>
      </c>
      <c r="N928" s="92">
        <f t="shared" si="373"/>
        <v>34706.6</v>
      </c>
    </row>
    <row r="929" spans="2:14" s="8" customFormat="1" ht="93.75" hidden="1">
      <c r="B929" s="25" t="s">
        <v>53</v>
      </c>
      <c r="C929" s="26" t="s">
        <v>11</v>
      </c>
      <c r="D929" s="24" t="s">
        <v>530</v>
      </c>
      <c r="E929" s="25" t="s">
        <v>53</v>
      </c>
      <c r="F929" s="26" t="s">
        <v>11</v>
      </c>
      <c r="G929" s="27" t="s">
        <v>130</v>
      </c>
      <c r="H929" s="27" t="s">
        <v>31</v>
      </c>
      <c r="I929" s="27" t="s">
        <v>17</v>
      </c>
      <c r="J929" s="27" t="s">
        <v>18</v>
      </c>
      <c r="K929" s="26"/>
      <c r="L929" s="92">
        <f>L930+L952+L959</f>
        <v>33145.300000000003</v>
      </c>
      <c r="M929" s="92">
        <f t="shared" ref="M929:N929" si="374">M930+M952+M959</f>
        <v>35909.800000000003</v>
      </c>
      <c r="N929" s="92">
        <f t="shared" si="374"/>
        <v>34706.6</v>
      </c>
    </row>
    <row r="930" spans="2:14" s="8" customFormat="1" ht="56.25" hidden="1">
      <c r="B930" s="25" t="s">
        <v>53</v>
      </c>
      <c r="C930" s="26" t="s">
        <v>11</v>
      </c>
      <c r="D930" s="24" t="s">
        <v>150</v>
      </c>
      <c r="E930" s="25" t="s">
        <v>53</v>
      </c>
      <c r="F930" s="26" t="s">
        <v>11</v>
      </c>
      <c r="G930" s="27" t="s">
        <v>130</v>
      </c>
      <c r="H930" s="27" t="s">
        <v>31</v>
      </c>
      <c r="I930" s="27" t="s">
        <v>11</v>
      </c>
      <c r="J930" s="27" t="s">
        <v>18</v>
      </c>
      <c r="K930" s="26"/>
      <c r="L930" s="92">
        <f>L931+L934+L937+L940+L943+L946+L949</f>
        <v>32945.300000000003</v>
      </c>
      <c r="M930" s="92">
        <f t="shared" ref="M930:N930" si="375">M931+M934+M937+M940+M943+M946+M949</f>
        <v>35719.800000000003</v>
      </c>
      <c r="N930" s="92">
        <f t="shared" si="375"/>
        <v>34616.6</v>
      </c>
    </row>
    <row r="931" spans="2:14" s="8" customFormat="1" ht="75" hidden="1">
      <c r="B931" s="25" t="s">
        <v>53</v>
      </c>
      <c r="C931" s="26" t="s">
        <v>11</v>
      </c>
      <c r="D931" s="24" t="s">
        <v>133</v>
      </c>
      <c r="E931" s="25" t="s">
        <v>53</v>
      </c>
      <c r="F931" s="26" t="s">
        <v>11</v>
      </c>
      <c r="G931" s="27" t="s">
        <v>130</v>
      </c>
      <c r="H931" s="27" t="s">
        <v>31</v>
      </c>
      <c r="I931" s="27" t="s">
        <v>11</v>
      </c>
      <c r="J931" s="29" t="s">
        <v>134</v>
      </c>
      <c r="K931" s="26"/>
      <c r="L931" s="92">
        <f>L932</f>
        <v>32930.300000000003</v>
      </c>
      <c r="M931" s="92">
        <f t="shared" ref="M931:N932" si="376">M932</f>
        <v>35709.800000000003</v>
      </c>
      <c r="N931" s="92">
        <f t="shared" si="376"/>
        <v>34606.6</v>
      </c>
    </row>
    <row r="932" spans="2:14" s="8" customFormat="1" ht="56.25" hidden="1">
      <c r="B932" s="25" t="s">
        <v>53</v>
      </c>
      <c r="C932" s="26" t="s">
        <v>11</v>
      </c>
      <c r="D932" s="24" t="s">
        <v>135</v>
      </c>
      <c r="E932" s="25" t="s">
        <v>53</v>
      </c>
      <c r="F932" s="26" t="s">
        <v>11</v>
      </c>
      <c r="G932" s="27" t="s">
        <v>130</v>
      </c>
      <c r="H932" s="27" t="s">
        <v>31</v>
      </c>
      <c r="I932" s="27" t="s">
        <v>11</v>
      </c>
      <c r="J932" s="29" t="s">
        <v>134</v>
      </c>
      <c r="K932" s="26" t="s">
        <v>136</v>
      </c>
      <c r="L932" s="92">
        <f>L933</f>
        <v>32930.300000000003</v>
      </c>
      <c r="M932" s="92">
        <f t="shared" si="376"/>
        <v>35709.800000000003</v>
      </c>
      <c r="N932" s="92">
        <f t="shared" si="376"/>
        <v>34606.6</v>
      </c>
    </row>
    <row r="933" spans="2:14" s="8" customFormat="1" hidden="1">
      <c r="B933" s="25" t="s">
        <v>53</v>
      </c>
      <c r="C933" s="26" t="s">
        <v>11</v>
      </c>
      <c r="D933" s="24" t="s">
        <v>217</v>
      </c>
      <c r="E933" s="25" t="s">
        <v>53</v>
      </c>
      <c r="F933" s="26" t="s">
        <v>11</v>
      </c>
      <c r="G933" s="27" t="s">
        <v>130</v>
      </c>
      <c r="H933" s="27" t="s">
        <v>31</v>
      </c>
      <c r="I933" s="27" t="s">
        <v>11</v>
      </c>
      <c r="J933" s="29" t="s">
        <v>134</v>
      </c>
      <c r="K933" s="26" t="s">
        <v>218</v>
      </c>
      <c r="L933" s="94">
        <f>(13143.5+5686.8+14100)</f>
        <v>32930.300000000003</v>
      </c>
      <c r="M933" s="94">
        <f>(14455.4+6254.4+15000)</f>
        <v>35709.800000000003</v>
      </c>
      <c r="N933" s="94">
        <f>(13057.2+5649.4+15900)</f>
        <v>34606.6</v>
      </c>
    </row>
    <row r="934" spans="2:14" s="8" customFormat="1" ht="75" hidden="1">
      <c r="B934" s="25" t="s">
        <v>53</v>
      </c>
      <c r="C934" s="26" t="s">
        <v>11</v>
      </c>
      <c r="D934" s="24" t="s">
        <v>139</v>
      </c>
      <c r="E934" s="25" t="s">
        <v>53</v>
      </c>
      <c r="F934" s="26" t="s">
        <v>11</v>
      </c>
      <c r="G934" s="27" t="s">
        <v>130</v>
      </c>
      <c r="H934" s="27" t="s">
        <v>31</v>
      </c>
      <c r="I934" s="27" t="s">
        <v>11</v>
      </c>
      <c r="J934" s="29" t="s">
        <v>140</v>
      </c>
      <c r="K934" s="26"/>
      <c r="L934" s="92">
        <f>L935</f>
        <v>15</v>
      </c>
      <c r="M934" s="92">
        <f t="shared" ref="M934:N935" si="377">M935</f>
        <v>10</v>
      </c>
      <c r="N934" s="92">
        <f t="shared" si="377"/>
        <v>10</v>
      </c>
    </row>
    <row r="935" spans="2:14" s="8" customFormat="1" ht="56.25" hidden="1">
      <c r="B935" s="25" t="s">
        <v>53</v>
      </c>
      <c r="C935" s="26" t="s">
        <v>11</v>
      </c>
      <c r="D935" s="24" t="s">
        <v>135</v>
      </c>
      <c r="E935" s="25" t="s">
        <v>53</v>
      </c>
      <c r="F935" s="26" t="s">
        <v>11</v>
      </c>
      <c r="G935" s="27" t="s">
        <v>130</v>
      </c>
      <c r="H935" s="27" t="s">
        <v>31</v>
      </c>
      <c r="I935" s="27" t="s">
        <v>11</v>
      </c>
      <c r="J935" s="29" t="s">
        <v>140</v>
      </c>
      <c r="K935" s="26" t="s">
        <v>136</v>
      </c>
      <c r="L935" s="92">
        <f>L936</f>
        <v>15</v>
      </c>
      <c r="M935" s="92">
        <f t="shared" si="377"/>
        <v>10</v>
      </c>
      <c r="N935" s="92">
        <f t="shared" si="377"/>
        <v>10</v>
      </c>
    </row>
    <row r="936" spans="2:14" s="8" customFormat="1" hidden="1">
      <c r="B936" s="25" t="s">
        <v>53</v>
      </c>
      <c r="C936" s="26" t="s">
        <v>11</v>
      </c>
      <c r="D936" s="24" t="s">
        <v>217</v>
      </c>
      <c r="E936" s="25" t="s">
        <v>53</v>
      </c>
      <c r="F936" s="26" t="s">
        <v>11</v>
      </c>
      <c r="G936" s="27" t="s">
        <v>130</v>
      </c>
      <c r="H936" s="27" t="s">
        <v>31</v>
      </c>
      <c r="I936" s="27" t="s">
        <v>11</v>
      </c>
      <c r="J936" s="29" t="s">
        <v>140</v>
      </c>
      <c r="K936" s="26" t="s">
        <v>218</v>
      </c>
      <c r="L936" s="94">
        <f>15</f>
        <v>15</v>
      </c>
      <c r="M936" s="94">
        <f>10</f>
        <v>10</v>
      </c>
      <c r="N936" s="94">
        <f>10</f>
        <v>10</v>
      </c>
    </row>
    <row r="937" spans="2:14" s="8" customFormat="1" ht="56.25" hidden="1">
      <c r="B937" s="25" t="s">
        <v>53</v>
      </c>
      <c r="C937" s="26" t="s">
        <v>11</v>
      </c>
      <c r="D937" s="24" t="s">
        <v>141</v>
      </c>
      <c r="E937" s="25" t="s">
        <v>53</v>
      </c>
      <c r="F937" s="26" t="s">
        <v>11</v>
      </c>
      <c r="G937" s="27" t="s">
        <v>130</v>
      </c>
      <c r="H937" s="27" t="s">
        <v>31</v>
      </c>
      <c r="I937" s="27" t="s">
        <v>11</v>
      </c>
      <c r="J937" s="29" t="s">
        <v>142</v>
      </c>
      <c r="K937" s="26"/>
      <c r="L937" s="92">
        <f>L938</f>
        <v>0</v>
      </c>
      <c r="M937" s="92">
        <f t="shared" ref="M937:N938" si="378">M938</f>
        <v>0</v>
      </c>
      <c r="N937" s="92">
        <f t="shared" si="378"/>
        <v>0</v>
      </c>
    </row>
    <row r="938" spans="2:14" s="8" customFormat="1" ht="56.25" hidden="1">
      <c r="B938" s="25" t="s">
        <v>53</v>
      </c>
      <c r="C938" s="26" t="s">
        <v>11</v>
      </c>
      <c r="D938" s="24" t="s">
        <v>135</v>
      </c>
      <c r="E938" s="25" t="s">
        <v>53</v>
      </c>
      <c r="F938" s="26" t="s">
        <v>11</v>
      </c>
      <c r="G938" s="27" t="s">
        <v>130</v>
      </c>
      <c r="H938" s="27" t="s">
        <v>31</v>
      </c>
      <c r="I938" s="27" t="s">
        <v>11</v>
      </c>
      <c r="J938" s="29" t="s">
        <v>142</v>
      </c>
      <c r="K938" s="26" t="s">
        <v>136</v>
      </c>
      <c r="L938" s="92">
        <f>L939</f>
        <v>0</v>
      </c>
      <c r="M938" s="92">
        <f t="shared" si="378"/>
        <v>0</v>
      </c>
      <c r="N938" s="92">
        <f t="shared" si="378"/>
        <v>0</v>
      </c>
    </row>
    <row r="939" spans="2:14" s="8" customFormat="1" hidden="1">
      <c r="B939" s="25" t="s">
        <v>53</v>
      </c>
      <c r="C939" s="26" t="s">
        <v>11</v>
      </c>
      <c r="D939" s="24" t="s">
        <v>217</v>
      </c>
      <c r="E939" s="25" t="s">
        <v>53</v>
      </c>
      <c r="F939" s="26" t="s">
        <v>11</v>
      </c>
      <c r="G939" s="27" t="s">
        <v>130</v>
      </c>
      <c r="H939" s="27" t="s">
        <v>31</v>
      </c>
      <c r="I939" s="27" t="s">
        <v>11</v>
      </c>
      <c r="J939" s="29" t="s">
        <v>142</v>
      </c>
      <c r="K939" s="26" t="s">
        <v>218</v>
      </c>
      <c r="L939" s="92"/>
      <c r="M939" s="92"/>
      <c r="N939" s="92"/>
    </row>
    <row r="940" spans="2:14" s="8" customFormat="1" ht="75" hidden="1">
      <c r="B940" s="25" t="s">
        <v>53</v>
      </c>
      <c r="C940" s="26" t="s">
        <v>11</v>
      </c>
      <c r="D940" s="65" t="s">
        <v>358</v>
      </c>
      <c r="E940" s="25" t="s">
        <v>53</v>
      </c>
      <c r="F940" s="26" t="s">
        <v>11</v>
      </c>
      <c r="G940" s="27" t="s">
        <v>130</v>
      </c>
      <c r="H940" s="27" t="s">
        <v>31</v>
      </c>
      <c r="I940" s="27" t="s">
        <v>11</v>
      </c>
      <c r="J940" s="27">
        <v>72300</v>
      </c>
      <c r="K940" s="26"/>
      <c r="L940" s="92">
        <f>L941</f>
        <v>0</v>
      </c>
      <c r="M940" s="92">
        <f t="shared" ref="M940:N941" si="379">M941</f>
        <v>0</v>
      </c>
      <c r="N940" s="92">
        <f t="shared" si="379"/>
        <v>0</v>
      </c>
    </row>
    <row r="941" spans="2:14" s="8" customFormat="1" ht="56.25" hidden="1">
      <c r="B941" s="25" t="s">
        <v>53</v>
      </c>
      <c r="C941" s="26" t="s">
        <v>11</v>
      </c>
      <c r="D941" s="24" t="s">
        <v>135</v>
      </c>
      <c r="E941" s="25" t="s">
        <v>53</v>
      </c>
      <c r="F941" s="26" t="s">
        <v>11</v>
      </c>
      <c r="G941" s="27" t="s">
        <v>130</v>
      </c>
      <c r="H941" s="27" t="s">
        <v>31</v>
      </c>
      <c r="I941" s="27" t="s">
        <v>11</v>
      </c>
      <c r="J941" s="27">
        <v>72300</v>
      </c>
      <c r="K941" s="26" t="s">
        <v>136</v>
      </c>
      <c r="L941" s="92">
        <f>L942</f>
        <v>0</v>
      </c>
      <c r="M941" s="92">
        <f t="shared" si="379"/>
        <v>0</v>
      </c>
      <c r="N941" s="92">
        <f t="shared" si="379"/>
        <v>0</v>
      </c>
    </row>
    <row r="942" spans="2:14" s="8" customFormat="1" hidden="1">
      <c r="B942" s="25" t="s">
        <v>53</v>
      </c>
      <c r="C942" s="26" t="s">
        <v>11</v>
      </c>
      <c r="D942" s="24" t="s">
        <v>217</v>
      </c>
      <c r="E942" s="25" t="s">
        <v>53</v>
      </c>
      <c r="F942" s="26" t="s">
        <v>11</v>
      </c>
      <c r="G942" s="27" t="s">
        <v>130</v>
      </c>
      <c r="H942" s="27" t="s">
        <v>31</v>
      </c>
      <c r="I942" s="27" t="s">
        <v>11</v>
      </c>
      <c r="J942" s="27">
        <v>72300</v>
      </c>
      <c r="K942" s="26" t="s">
        <v>218</v>
      </c>
      <c r="L942" s="92">
        <f>4313.9-4313.9</f>
        <v>0</v>
      </c>
      <c r="M942" s="92">
        <f t="shared" ref="M942:N942" si="380">4313.9-4313.9</f>
        <v>0</v>
      </c>
      <c r="N942" s="92">
        <f t="shared" si="380"/>
        <v>0</v>
      </c>
    </row>
    <row r="943" spans="2:14" s="8" customFormat="1" ht="93.75" hidden="1">
      <c r="B943" s="25" t="s">
        <v>53</v>
      </c>
      <c r="C943" s="26" t="s">
        <v>11</v>
      </c>
      <c r="D943" s="65" t="s">
        <v>359</v>
      </c>
      <c r="E943" s="25" t="s">
        <v>53</v>
      </c>
      <c r="F943" s="26" t="s">
        <v>11</v>
      </c>
      <c r="G943" s="27" t="s">
        <v>130</v>
      </c>
      <c r="H943" s="27" t="s">
        <v>31</v>
      </c>
      <c r="I943" s="27" t="s">
        <v>11</v>
      </c>
      <c r="J943" s="27" t="s">
        <v>360</v>
      </c>
      <c r="K943" s="26"/>
      <c r="L943" s="92">
        <f>L944</f>
        <v>0</v>
      </c>
      <c r="M943" s="92">
        <f t="shared" ref="M943:N944" si="381">M944</f>
        <v>0</v>
      </c>
      <c r="N943" s="92">
        <f t="shared" si="381"/>
        <v>0</v>
      </c>
    </row>
    <row r="944" spans="2:14" s="8" customFormat="1" ht="56.25" hidden="1">
      <c r="B944" s="25" t="s">
        <v>53</v>
      </c>
      <c r="C944" s="26" t="s">
        <v>11</v>
      </c>
      <c r="D944" s="24" t="s">
        <v>135</v>
      </c>
      <c r="E944" s="25" t="s">
        <v>53</v>
      </c>
      <c r="F944" s="26" t="s">
        <v>11</v>
      </c>
      <c r="G944" s="27" t="s">
        <v>130</v>
      </c>
      <c r="H944" s="27" t="s">
        <v>31</v>
      </c>
      <c r="I944" s="27" t="s">
        <v>11</v>
      </c>
      <c r="J944" s="27" t="s">
        <v>360</v>
      </c>
      <c r="K944" s="26" t="s">
        <v>136</v>
      </c>
      <c r="L944" s="92">
        <f>L945</f>
        <v>0</v>
      </c>
      <c r="M944" s="92">
        <f t="shared" si="381"/>
        <v>0</v>
      </c>
      <c r="N944" s="92">
        <f t="shared" si="381"/>
        <v>0</v>
      </c>
    </row>
    <row r="945" spans="2:14" s="8" customFormat="1" hidden="1">
      <c r="B945" s="25" t="s">
        <v>53</v>
      </c>
      <c r="C945" s="26" t="s">
        <v>11</v>
      </c>
      <c r="D945" s="24" t="s">
        <v>217</v>
      </c>
      <c r="E945" s="25" t="s">
        <v>53</v>
      </c>
      <c r="F945" s="26" t="s">
        <v>11</v>
      </c>
      <c r="G945" s="27" t="s">
        <v>130</v>
      </c>
      <c r="H945" s="27" t="s">
        <v>31</v>
      </c>
      <c r="I945" s="27" t="s">
        <v>11</v>
      </c>
      <c r="J945" s="27" t="s">
        <v>360</v>
      </c>
      <c r="K945" s="26" t="s">
        <v>218</v>
      </c>
      <c r="L945" s="92">
        <f>324.7-324.7</f>
        <v>0</v>
      </c>
      <c r="M945" s="92">
        <f t="shared" ref="M945:N945" si="382">324.7-324.7</f>
        <v>0</v>
      </c>
      <c r="N945" s="92">
        <f t="shared" si="382"/>
        <v>0</v>
      </c>
    </row>
    <row r="946" spans="2:14" s="8" customFormat="1" ht="206.25" hidden="1">
      <c r="B946" s="25" t="s">
        <v>53</v>
      </c>
      <c r="C946" s="26" t="s">
        <v>11</v>
      </c>
      <c r="D946" s="24" t="s">
        <v>555</v>
      </c>
      <c r="E946" s="25" t="s">
        <v>53</v>
      </c>
      <c r="F946" s="26" t="s">
        <v>11</v>
      </c>
      <c r="G946" s="67" t="s">
        <v>130</v>
      </c>
      <c r="H946" s="67" t="s">
        <v>31</v>
      </c>
      <c r="I946" s="67" t="s">
        <v>11</v>
      </c>
      <c r="J946" s="77" t="s">
        <v>554</v>
      </c>
      <c r="K946" s="26"/>
      <c r="L946" s="92">
        <f>L947</f>
        <v>0</v>
      </c>
      <c r="M946" s="92">
        <f t="shared" ref="M946:N947" si="383">M947</f>
        <v>0</v>
      </c>
      <c r="N946" s="92">
        <f t="shared" si="383"/>
        <v>0</v>
      </c>
    </row>
    <row r="947" spans="2:14" s="8" customFormat="1" ht="56.25" hidden="1">
      <c r="B947" s="25" t="s">
        <v>53</v>
      </c>
      <c r="C947" s="26" t="s">
        <v>11</v>
      </c>
      <c r="D947" s="24" t="s">
        <v>135</v>
      </c>
      <c r="E947" s="25" t="s">
        <v>53</v>
      </c>
      <c r="F947" s="26" t="s">
        <v>11</v>
      </c>
      <c r="G947" s="67" t="s">
        <v>130</v>
      </c>
      <c r="H947" s="67" t="s">
        <v>31</v>
      </c>
      <c r="I947" s="67" t="s">
        <v>11</v>
      </c>
      <c r="J947" s="77" t="s">
        <v>554</v>
      </c>
      <c r="K947" s="26" t="s">
        <v>136</v>
      </c>
      <c r="L947" s="92">
        <f>L948</f>
        <v>0</v>
      </c>
      <c r="M947" s="92">
        <f t="shared" si="383"/>
        <v>0</v>
      </c>
      <c r="N947" s="92">
        <f t="shared" si="383"/>
        <v>0</v>
      </c>
    </row>
    <row r="948" spans="2:14" s="8" customFormat="1" hidden="1">
      <c r="B948" s="25" t="s">
        <v>53</v>
      </c>
      <c r="C948" s="26" t="s">
        <v>11</v>
      </c>
      <c r="D948" s="24" t="s">
        <v>217</v>
      </c>
      <c r="E948" s="25" t="s">
        <v>53</v>
      </c>
      <c r="F948" s="26" t="s">
        <v>11</v>
      </c>
      <c r="G948" s="67" t="s">
        <v>130</v>
      </c>
      <c r="H948" s="67" t="s">
        <v>31</v>
      </c>
      <c r="I948" s="67" t="s">
        <v>11</v>
      </c>
      <c r="J948" s="77" t="s">
        <v>554</v>
      </c>
      <c r="K948" s="26" t="s">
        <v>218</v>
      </c>
      <c r="L948" s="92"/>
      <c r="M948" s="92"/>
      <c r="N948" s="92"/>
    </row>
    <row r="949" spans="2:14" s="8" customFormat="1" ht="187.5" hidden="1">
      <c r="B949" s="25" t="s">
        <v>53</v>
      </c>
      <c r="C949" s="26" t="s">
        <v>11</v>
      </c>
      <c r="D949" s="24" t="s">
        <v>654</v>
      </c>
      <c r="E949" s="25" t="s">
        <v>53</v>
      </c>
      <c r="F949" s="26" t="s">
        <v>11</v>
      </c>
      <c r="G949" s="67" t="s">
        <v>130</v>
      </c>
      <c r="H949" s="67" t="s">
        <v>31</v>
      </c>
      <c r="I949" s="67" t="s">
        <v>11</v>
      </c>
      <c r="J949" s="77" t="s">
        <v>655</v>
      </c>
      <c r="K949" s="26"/>
      <c r="L949" s="92">
        <f>L950</f>
        <v>0</v>
      </c>
      <c r="M949" s="92">
        <f t="shared" ref="M949:N950" si="384">M950</f>
        <v>0</v>
      </c>
      <c r="N949" s="92">
        <f t="shared" si="384"/>
        <v>0</v>
      </c>
    </row>
    <row r="950" spans="2:14" s="8" customFormat="1" ht="56.25" hidden="1">
      <c r="B950" s="25" t="s">
        <v>53</v>
      </c>
      <c r="C950" s="26" t="s">
        <v>11</v>
      </c>
      <c r="D950" s="24" t="s">
        <v>135</v>
      </c>
      <c r="E950" s="25" t="s">
        <v>53</v>
      </c>
      <c r="F950" s="26" t="s">
        <v>11</v>
      </c>
      <c r="G950" s="67" t="s">
        <v>130</v>
      </c>
      <c r="H950" s="67" t="s">
        <v>31</v>
      </c>
      <c r="I950" s="67" t="s">
        <v>11</v>
      </c>
      <c r="J950" s="77" t="s">
        <v>655</v>
      </c>
      <c r="K950" s="26" t="s">
        <v>136</v>
      </c>
      <c r="L950" s="92">
        <f>L951</f>
        <v>0</v>
      </c>
      <c r="M950" s="92">
        <f t="shared" si="384"/>
        <v>0</v>
      </c>
      <c r="N950" s="92">
        <f t="shared" si="384"/>
        <v>0</v>
      </c>
    </row>
    <row r="951" spans="2:14" s="8" customFormat="1" hidden="1">
      <c r="B951" s="25" t="s">
        <v>53</v>
      </c>
      <c r="C951" s="26" t="s">
        <v>11</v>
      </c>
      <c r="D951" s="24" t="s">
        <v>217</v>
      </c>
      <c r="E951" s="25" t="s">
        <v>53</v>
      </c>
      <c r="F951" s="26" t="s">
        <v>11</v>
      </c>
      <c r="G951" s="67" t="s">
        <v>130</v>
      </c>
      <c r="H951" s="67" t="s">
        <v>31</v>
      </c>
      <c r="I951" s="67" t="s">
        <v>11</v>
      </c>
      <c r="J951" s="77" t="s">
        <v>655</v>
      </c>
      <c r="K951" s="26" t="s">
        <v>218</v>
      </c>
      <c r="L951" s="92"/>
      <c r="M951" s="92"/>
      <c r="N951" s="92"/>
    </row>
    <row r="952" spans="2:14" s="8" customFormat="1" ht="75" hidden="1">
      <c r="B952" s="25" t="s">
        <v>53</v>
      </c>
      <c r="C952" s="26" t="s">
        <v>11</v>
      </c>
      <c r="D952" s="24" t="s">
        <v>151</v>
      </c>
      <c r="E952" s="25" t="s">
        <v>53</v>
      </c>
      <c r="F952" s="26" t="s">
        <v>11</v>
      </c>
      <c r="G952" s="27" t="s">
        <v>130</v>
      </c>
      <c r="H952" s="27" t="s">
        <v>31</v>
      </c>
      <c r="I952" s="27" t="s">
        <v>38</v>
      </c>
      <c r="J952" s="27" t="s">
        <v>18</v>
      </c>
      <c r="K952" s="26"/>
      <c r="L952" s="92">
        <f>L953+L956</f>
        <v>150</v>
      </c>
      <c r="M952" s="92">
        <f t="shared" ref="M952:N952" si="385">M953+M956</f>
        <v>150</v>
      </c>
      <c r="N952" s="92">
        <f t="shared" si="385"/>
        <v>50</v>
      </c>
    </row>
    <row r="953" spans="2:14" s="8" customFormat="1" ht="75" hidden="1">
      <c r="B953" s="25" t="s">
        <v>53</v>
      </c>
      <c r="C953" s="26" t="s">
        <v>11</v>
      </c>
      <c r="D953" s="24" t="s">
        <v>133</v>
      </c>
      <c r="E953" s="25" t="s">
        <v>53</v>
      </c>
      <c r="F953" s="26" t="s">
        <v>11</v>
      </c>
      <c r="G953" s="27" t="s">
        <v>130</v>
      </c>
      <c r="H953" s="27" t="s">
        <v>31</v>
      </c>
      <c r="I953" s="27" t="s">
        <v>38</v>
      </c>
      <c r="J953" s="29" t="s">
        <v>134</v>
      </c>
      <c r="K953" s="26"/>
      <c r="L953" s="92">
        <f>L954</f>
        <v>150</v>
      </c>
      <c r="M953" s="92">
        <f t="shared" ref="M953:N954" si="386">M954</f>
        <v>150</v>
      </c>
      <c r="N953" s="92">
        <f t="shared" si="386"/>
        <v>50</v>
      </c>
    </row>
    <row r="954" spans="2:14" s="8" customFormat="1" ht="56.25" hidden="1">
      <c r="B954" s="25" t="s">
        <v>53</v>
      </c>
      <c r="C954" s="26" t="s">
        <v>11</v>
      </c>
      <c r="D954" s="24" t="s">
        <v>135</v>
      </c>
      <c r="E954" s="25" t="s">
        <v>53</v>
      </c>
      <c r="F954" s="26" t="s">
        <v>11</v>
      </c>
      <c r="G954" s="27" t="s">
        <v>130</v>
      </c>
      <c r="H954" s="27" t="s">
        <v>31</v>
      </c>
      <c r="I954" s="27" t="s">
        <v>38</v>
      </c>
      <c r="J954" s="29" t="s">
        <v>134</v>
      </c>
      <c r="K954" s="26" t="s">
        <v>136</v>
      </c>
      <c r="L954" s="92">
        <f>L955</f>
        <v>150</v>
      </c>
      <c r="M954" s="92">
        <f t="shared" si="386"/>
        <v>150</v>
      </c>
      <c r="N954" s="92">
        <f t="shared" si="386"/>
        <v>50</v>
      </c>
    </row>
    <row r="955" spans="2:14" s="8" customFormat="1" hidden="1">
      <c r="B955" s="25" t="s">
        <v>53</v>
      </c>
      <c r="C955" s="26" t="s">
        <v>11</v>
      </c>
      <c r="D955" s="24" t="s">
        <v>217</v>
      </c>
      <c r="E955" s="25" t="s">
        <v>53</v>
      </c>
      <c r="F955" s="26" t="s">
        <v>11</v>
      </c>
      <c r="G955" s="27" t="s">
        <v>130</v>
      </c>
      <c r="H955" s="27" t="s">
        <v>31</v>
      </c>
      <c r="I955" s="27" t="s">
        <v>38</v>
      </c>
      <c r="J955" s="29" t="s">
        <v>134</v>
      </c>
      <c r="K955" s="26" t="s">
        <v>218</v>
      </c>
      <c r="L955" s="94">
        <f>150</f>
        <v>150</v>
      </c>
      <c r="M955" s="94">
        <f>150</f>
        <v>150</v>
      </c>
      <c r="N955" s="94">
        <f>50</f>
        <v>50</v>
      </c>
    </row>
    <row r="956" spans="2:14" s="8" customFormat="1" ht="56.25" hidden="1">
      <c r="B956" s="25" t="s">
        <v>53</v>
      </c>
      <c r="C956" s="26" t="s">
        <v>11</v>
      </c>
      <c r="D956" s="24" t="s">
        <v>141</v>
      </c>
      <c r="E956" s="25" t="s">
        <v>53</v>
      </c>
      <c r="F956" s="26" t="s">
        <v>11</v>
      </c>
      <c r="G956" s="27" t="s">
        <v>130</v>
      </c>
      <c r="H956" s="27" t="s">
        <v>31</v>
      </c>
      <c r="I956" s="27" t="s">
        <v>38</v>
      </c>
      <c r="J956" s="29" t="s">
        <v>142</v>
      </c>
      <c r="K956" s="26"/>
      <c r="L956" s="92">
        <f>L957</f>
        <v>0</v>
      </c>
      <c r="M956" s="92">
        <f t="shared" ref="M956:N957" si="387">M957</f>
        <v>0</v>
      </c>
      <c r="N956" s="92">
        <f t="shared" si="387"/>
        <v>0</v>
      </c>
    </row>
    <row r="957" spans="2:14" s="8" customFormat="1" ht="56.25" hidden="1">
      <c r="B957" s="25" t="s">
        <v>53</v>
      </c>
      <c r="C957" s="26" t="s">
        <v>11</v>
      </c>
      <c r="D957" s="24" t="s">
        <v>135</v>
      </c>
      <c r="E957" s="25" t="s">
        <v>53</v>
      </c>
      <c r="F957" s="26" t="s">
        <v>11</v>
      </c>
      <c r="G957" s="27" t="s">
        <v>130</v>
      </c>
      <c r="H957" s="27" t="s">
        <v>31</v>
      </c>
      <c r="I957" s="27" t="s">
        <v>38</v>
      </c>
      <c r="J957" s="29" t="s">
        <v>142</v>
      </c>
      <c r="K957" s="26" t="s">
        <v>136</v>
      </c>
      <c r="L957" s="92">
        <f>L958</f>
        <v>0</v>
      </c>
      <c r="M957" s="92">
        <f t="shared" si="387"/>
        <v>0</v>
      </c>
      <c r="N957" s="92">
        <f t="shared" si="387"/>
        <v>0</v>
      </c>
    </row>
    <row r="958" spans="2:14" s="8" customFormat="1" hidden="1">
      <c r="B958" s="25" t="s">
        <v>53</v>
      </c>
      <c r="C958" s="26" t="s">
        <v>11</v>
      </c>
      <c r="D958" s="24" t="s">
        <v>217</v>
      </c>
      <c r="E958" s="25" t="s">
        <v>53</v>
      </c>
      <c r="F958" s="26" t="s">
        <v>11</v>
      </c>
      <c r="G958" s="27" t="s">
        <v>130</v>
      </c>
      <c r="H958" s="27" t="s">
        <v>31</v>
      </c>
      <c r="I958" s="27" t="s">
        <v>38</v>
      </c>
      <c r="J958" s="29" t="s">
        <v>142</v>
      </c>
      <c r="K958" s="26" t="s">
        <v>218</v>
      </c>
      <c r="L958" s="92">
        <f>0</f>
        <v>0</v>
      </c>
      <c r="M958" s="92">
        <f>0</f>
        <v>0</v>
      </c>
      <c r="N958" s="92">
        <f>0</f>
        <v>0</v>
      </c>
    </row>
    <row r="959" spans="2:14" s="8" customFormat="1" ht="75" hidden="1">
      <c r="B959" s="25" t="s">
        <v>53</v>
      </c>
      <c r="C959" s="26" t="s">
        <v>11</v>
      </c>
      <c r="D959" s="24" t="s">
        <v>519</v>
      </c>
      <c r="E959" s="25" t="s">
        <v>53</v>
      </c>
      <c r="F959" s="26" t="s">
        <v>11</v>
      </c>
      <c r="G959" s="27" t="s">
        <v>130</v>
      </c>
      <c r="H959" s="27" t="s">
        <v>31</v>
      </c>
      <c r="I959" s="27" t="s">
        <v>72</v>
      </c>
      <c r="J959" s="27" t="s">
        <v>18</v>
      </c>
      <c r="K959" s="26"/>
      <c r="L959" s="92">
        <f>L960+L963</f>
        <v>50</v>
      </c>
      <c r="M959" s="92">
        <f t="shared" ref="M959:N959" si="388">M960+M963</f>
        <v>40</v>
      </c>
      <c r="N959" s="92">
        <f t="shared" si="388"/>
        <v>40</v>
      </c>
    </row>
    <row r="960" spans="2:14" s="8" customFormat="1" ht="75" hidden="1">
      <c r="B960" s="25" t="s">
        <v>53</v>
      </c>
      <c r="C960" s="26" t="s">
        <v>11</v>
      </c>
      <c r="D960" s="24" t="s">
        <v>133</v>
      </c>
      <c r="E960" s="25" t="s">
        <v>53</v>
      </c>
      <c r="F960" s="26" t="s">
        <v>11</v>
      </c>
      <c r="G960" s="27" t="s">
        <v>130</v>
      </c>
      <c r="H960" s="27" t="s">
        <v>31</v>
      </c>
      <c r="I960" s="27" t="s">
        <v>72</v>
      </c>
      <c r="J960" s="29" t="s">
        <v>134</v>
      </c>
      <c r="K960" s="26"/>
      <c r="L960" s="92">
        <f>L961</f>
        <v>50</v>
      </c>
      <c r="M960" s="92">
        <f t="shared" ref="M960:N961" si="389">M961</f>
        <v>40</v>
      </c>
      <c r="N960" s="92">
        <f t="shared" si="389"/>
        <v>40</v>
      </c>
    </row>
    <row r="961" spans="2:14" s="8" customFormat="1" ht="56.25" hidden="1">
      <c r="B961" s="25" t="s">
        <v>53</v>
      </c>
      <c r="C961" s="26" t="s">
        <v>11</v>
      </c>
      <c r="D961" s="24" t="s">
        <v>135</v>
      </c>
      <c r="E961" s="25" t="s">
        <v>53</v>
      </c>
      <c r="F961" s="26" t="s">
        <v>11</v>
      </c>
      <c r="G961" s="27" t="s">
        <v>130</v>
      </c>
      <c r="H961" s="27" t="s">
        <v>31</v>
      </c>
      <c r="I961" s="27" t="s">
        <v>72</v>
      </c>
      <c r="J961" s="29" t="s">
        <v>134</v>
      </c>
      <c r="K961" s="26" t="s">
        <v>136</v>
      </c>
      <c r="L961" s="92">
        <f>L962</f>
        <v>50</v>
      </c>
      <c r="M961" s="92">
        <f t="shared" si="389"/>
        <v>40</v>
      </c>
      <c r="N961" s="92">
        <f t="shared" si="389"/>
        <v>40</v>
      </c>
    </row>
    <row r="962" spans="2:14" s="8" customFormat="1" hidden="1">
      <c r="B962" s="25" t="s">
        <v>53</v>
      </c>
      <c r="C962" s="26" t="s">
        <v>11</v>
      </c>
      <c r="D962" s="24" t="s">
        <v>217</v>
      </c>
      <c r="E962" s="25" t="s">
        <v>53</v>
      </c>
      <c r="F962" s="26" t="s">
        <v>11</v>
      </c>
      <c r="G962" s="27" t="s">
        <v>130</v>
      </c>
      <c r="H962" s="27" t="s">
        <v>31</v>
      </c>
      <c r="I962" s="27" t="s">
        <v>72</v>
      </c>
      <c r="J962" s="29" t="s">
        <v>134</v>
      </c>
      <c r="K962" s="26" t="s">
        <v>218</v>
      </c>
      <c r="L962" s="94">
        <f>50</f>
        <v>50</v>
      </c>
      <c r="M962" s="94">
        <f>40</f>
        <v>40</v>
      </c>
      <c r="N962" s="94">
        <f>40</f>
        <v>40</v>
      </c>
    </row>
    <row r="963" spans="2:14" s="8" customFormat="1" ht="56.25" hidden="1">
      <c r="B963" s="25" t="s">
        <v>53</v>
      </c>
      <c r="C963" s="26" t="s">
        <v>11</v>
      </c>
      <c r="D963" s="24" t="s">
        <v>141</v>
      </c>
      <c r="E963" s="25" t="s">
        <v>53</v>
      </c>
      <c r="F963" s="26" t="s">
        <v>11</v>
      </c>
      <c r="G963" s="27" t="s">
        <v>130</v>
      </c>
      <c r="H963" s="27" t="s">
        <v>31</v>
      </c>
      <c r="I963" s="27" t="s">
        <v>72</v>
      </c>
      <c r="J963" s="29" t="s">
        <v>142</v>
      </c>
      <c r="K963" s="26"/>
      <c r="L963" s="92">
        <f>L964</f>
        <v>0</v>
      </c>
      <c r="M963" s="92">
        <f t="shared" ref="M963:N964" si="390">M964</f>
        <v>0</v>
      </c>
      <c r="N963" s="92">
        <f t="shared" si="390"/>
        <v>0</v>
      </c>
    </row>
    <row r="964" spans="2:14" s="8" customFormat="1" ht="56.25" hidden="1">
      <c r="B964" s="25" t="s">
        <v>53</v>
      </c>
      <c r="C964" s="26" t="s">
        <v>11</v>
      </c>
      <c r="D964" s="24" t="s">
        <v>135</v>
      </c>
      <c r="E964" s="25" t="s">
        <v>53</v>
      </c>
      <c r="F964" s="26" t="s">
        <v>11</v>
      </c>
      <c r="G964" s="27" t="s">
        <v>130</v>
      </c>
      <c r="H964" s="27" t="s">
        <v>31</v>
      </c>
      <c r="I964" s="27" t="s">
        <v>72</v>
      </c>
      <c r="J964" s="29" t="s">
        <v>142</v>
      </c>
      <c r="K964" s="26" t="s">
        <v>136</v>
      </c>
      <c r="L964" s="92">
        <f>L965</f>
        <v>0</v>
      </c>
      <c r="M964" s="92">
        <f t="shared" si="390"/>
        <v>0</v>
      </c>
      <c r="N964" s="92">
        <f t="shared" si="390"/>
        <v>0</v>
      </c>
    </row>
    <row r="965" spans="2:14" s="8" customFormat="1" hidden="1">
      <c r="B965" s="25" t="s">
        <v>53</v>
      </c>
      <c r="C965" s="26" t="s">
        <v>11</v>
      </c>
      <c r="D965" s="24" t="s">
        <v>217</v>
      </c>
      <c r="E965" s="25" t="s">
        <v>53</v>
      </c>
      <c r="F965" s="26" t="s">
        <v>11</v>
      </c>
      <c r="G965" s="27" t="s">
        <v>130</v>
      </c>
      <c r="H965" s="27" t="s">
        <v>31</v>
      </c>
      <c r="I965" s="27" t="s">
        <v>72</v>
      </c>
      <c r="J965" s="29" t="s">
        <v>142</v>
      </c>
      <c r="K965" s="26" t="s">
        <v>218</v>
      </c>
      <c r="L965" s="92">
        <f>0</f>
        <v>0</v>
      </c>
      <c r="M965" s="92">
        <f>0</f>
        <v>0</v>
      </c>
      <c r="N965" s="92">
        <f>0</f>
        <v>0</v>
      </c>
    </row>
    <row r="966" spans="2:14" s="8" customFormat="1" ht="56.25" hidden="1">
      <c r="B966" s="25" t="s">
        <v>53</v>
      </c>
      <c r="C966" s="26" t="s">
        <v>11</v>
      </c>
      <c r="D966" s="24" t="s">
        <v>531</v>
      </c>
      <c r="E966" s="25" t="s">
        <v>53</v>
      </c>
      <c r="F966" s="26" t="s">
        <v>11</v>
      </c>
      <c r="G966" s="27" t="s">
        <v>130</v>
      </c>
      <c r="H966" s="27" t="s">
        <v>6</v>
      </c>
      <c r="I966" s="27" t="s">
        <v>17</v>
      </c>
      <c r="J966" s="27" t="s">
        <v>18</v>
      </c>
      <c r="K966" s="26"/>
      <c r="L966" s="92">
        <f>L967+L974+L981</f>
        <v>85</v>
      </c>
      <c r="M966" s="95">
        <f t="shared" ref="M966:N966" si="391">M967+M974+M981</f>
        <v>0</v>
      </c>
      <c r="N966" s="95">
        <f t="shared" si="391"/>
        <v>0</v>
      </c>
    </row>
    <row r="967" spans="2:14" s="8" customFormat="1" ht="112.5" hidden="1">
      <c r="B967" s="25" t="s">
        <v>53</v>
      </c>
      <c r="C967" s="26" t="s">
        <v>11</v>
      </c>
      <c r="D967" s="24" t="s">
        <v>152</v>
      </c>
      <c r="E967" s="25" t="s">
        <v>53</v>
      </c>
      <c r="F967" s="26" t="s">
        <v>11</v>
      </c>
      <c r="G967" s="27" t="s">
        <v>130</v>
      </c>
      <c r="H967" s="27" t="s">
        <v>6</v>
      </c>
      <c r="I967" s="27" t="s">
        <v>11</v>
      </c>
      <c r="J967" s="27" t="s">
        <v>18</v>
      </c>
      <c r="K967" s="26"/>
      <c r="L967" s="92">
        <f>L968+L971</f>
        <v>65</v>
      </c>
      <c r="M967" s="95">
        <f t="shared" ref="M967:N967" si="392">M968+M971</f>
        <v>0</v>
      </c>
      <c r="N967" s="95">
        <f t="shared" si="392"/>
        <v>0</v>
      </c>
    </row>
    <row r="968" spans="2:14" s="8" customFormat="1" ht="75" hidden="1">
      <c r="B968" s="25" t="s">
        <v>53</v>
      </c>
      <c r="C968" s="26" t="s">
        <v>11</v>
      </c>
      <c r="D968" s="24" t="s">
        <v>133</v>
      </c>
      <c r="E968" s="25" t="s">
        <v>53</v>
      </c>
      <c r="F968" s="26" t="s">
        <v>11</v>
      </c>
      <c r="G968" s="27" t="s">
        <v>130</v>
      </c>
      <c r="H968" s="27" t="s">
        <v>6</v>
      </c>
      <c r="I968" s="27" t="s">
        <v>11</v>
      </c>
      <c r="J968" s="29" t="s">
        <v>134</v>
      </c>
      <c r="K968" s="26"/>
      <c r="L968" s="92">
        <f>L969</f>
        <v>0</v>
      </c>
      <c r="M968" s="92">
        <f t="shared" ref="M968:N969" si="393">M969</f>
        <v>0</v>
      </c>
      <c r="N968" s="92">
        <f t="shared" si="393"/>
        <v>0</v>
      </c>
    </row>
    <row r="969" spans="2:14" s="8" customFormat="1" ht="56.25" hidden="1">
      <c r="B969" s="25" t="s">
        <v>53</v>
      </c>
      <c r="C969" s="26" t="s">
        <v>11</v>
      </c>
      <c r="D969" s="24" t="s">
        <v>135</v>
      </c>
      <c r="E969" s="25" t="s">
        <v>53</v>
      </c>
      <c r="F969" s="26" t="s">
        <v>11</v>
      </c>
      <c r="G969" s="27" t="s">
        <v>130</v>
      </c>
      <c r="H969" s="27" t="s">
        <v>6</v>
      </c>
      <c r="I969" s="27" t="s">
        <v>11</v>
      </c>
      <c r="J969" s="29" t="s">
        <v>134</v>
      </c>
      <c r="K969" s="26" t="s">
        <v>136</v>
      </c>
      <c r="L969" s="92">
        <f>L970</f>
        <v>0</v>
      </c>
      <c r="M969" s="92">
        <f t="shared" si="393"/>
        <v>0</v>
      </c>
      <c r="N969" s="92">
        <f t="shared" si="393"/>
        <v>0</v>
      </c>
    </row>
    <row r="970" spans="2:14" s="8" customFormat="1" hidden="1">
      <c r="B970" s="25" t="s">
        <v>53</v>
      </c>
      <c r="C970" s="26" t="s">
        <v>11</v>
      </c>
      <c r="D970" s="24" t="s">
        <v>217</v>
      </c>
      <c r="E970" s="25" t="s">
        <v>53</v>
      </c>
      <c r="F970" s="26" t="s">
        <v>11</v>
      </c>
      <c r="G970" s="27" t="s">
        <v>130</v>
      </c>
      <c r="H970" s="27" t="s">
        <v>6</v>
      </c>
      <c r="I970" s="27" t="s">
        <v>11</v>
      </c>
      <c r="J970" s="29" t="s">
        <v>134</v>
      </c>
      <c r="K970" s="26" t="s">
        <v>218</v>
      </c>
      <c r="L970" s="92">
        <f>0</f>
        <v>0</v>
      </c>
      <c r="M970" s="92">
        <f>0</f>
        <v>0</v>
      </c>
      <c r="N970" s="92">
        <f>0</f>
        <v>0</v>
      </c>
    </row>
    <row r="971" spans="2:14" s="8" customFormat="1" ht="56.25" hidden="1">
      <c r="B971" s="25" t="s">
        <v>53</v>
      </c>
      <c r="C971" s="26" t="s">
        <v>11</v>
      </c>
      <c r="D971" s="24" t="s">
        <v>141</v>
      </c>
      <c r="E971" s="25" t="s">
        <v>53</v>
      </c>
      <c r="F971" s="26" t="s">
        <v>11</v>
      </c>
      <c r="G971" s="27" t="s">
        <v>130</v>
      </c>
      <c r="H971" s="27" t="s">
        <v>6</v>
      </c>
      <c r="I971" s="27" t="s">
        <v>11</v>
      </c>
      <c r="J971" s="29" t="s">
        <v>142</v>
      </c>
      <c r="K971" s="26"/>
      <c r="L971" s="92">
        <f>L972</f>
        <v>65</v>
      </c>
      <c r="M971" s="95">
        <f t="shared" ref="M971:N972" si="394">M972</f>
        <v>0</v>
      </c>
      <c r="N971" s="95">
        <f t="shared" si="394"/>
        <v>0</v>
      </c>
    </row>
    <row r="972" spans="2:14" s="8" customFormat="1" ht="56.25" hidden="1">
      <c r="B972" s="25" t="s">
        <v>53</v>
      </c>
      <c r="C972" s="26" t="s">
        <v>11</v>
      </c>
      <c r="D972" s="24" t="s">
        <v>135</v>
      </c>
      <c r="E972" s="25" t="s">
        <v>53</v>
      </c>
      <c r="F972" s="26" t="s">
        <v>11</v>
      </c>
      <c r="G972" s="27" t="s">
        <v>130</v>
      </c>
      <c r="H972" s="27" t="s">
        <v>6</v>
      </c>
      <c r="I972" s="27" t="s">
        <v>11</v>
      </c>
      <c r="J972" s="29" t="s">
        <v>142</v>
      </c>
      <c r="K972" s="26" t="s">
        <v>136</v>
      </c>
      <c r="L972" s="92">
        <f>L973</f>
        <v>65</v>
      </c>
      <c r="M972" s="95">
        <f t="shared" si="394"/>
        <v>0</v>
      </c>
      <c r="N972" s="95">
        <f t="shared" si="394"/>
        <v>0</v>
      </c>
    </row>
    <row r="973" spans="2:14" s="8" customFormat="1" hidden="1">
      <c r="B973" s="25" t="s">
        <v>53</v>
      </c>
      <c r="C973" s="26" t="s">
        <v>11</v>
      </c>
      <c r="D973" s="24" t="s">
        <v>217</v>
      </c>
      <c r="E973" s="25" t="s">
        <v>53</v>
      </c>
      <c r="F973" s="26" t="s">
        <v>11</v>
      </c>
      <c r="G973" s="27" t="s">
        <v>130</v>
      </c>
      <c r="H973" s="27" t="s">
        <v>6</v>
      </c>
      <c r="I973" s="27" t="s">
        <v>11</v>
      </c>
      <c r="J973" s="29" t="s">
        <v>142</v>
      </c>
      <c r="K973" s="26" t="s">
        <v>218</v>
      </c>
      <c r="L973" s="94">
        <f>65</f>
        <v>65</v>
      </c>
      <c r="M973" s="96"/>
      <c r="N973" s="96"/>
    </row>
    <row r="974" spans="2:14" s="8" customFormat="1" ht="93.75" hidden="1">
      <c r="B974" s="25" t="s">
        <v>53</v>
      </c>
      <c r="C974" s="26" t="s">
        <v>11</v>
      </c>
      <c r="D974" s="24" t="s">
        <v>153</v>
      </c>
      <c r="E974" s="25" t="s">
        <v>53</v>
      </c>
      <c r="F974" s="26" t="s">
        <v>11</v>
      </c>
      <c r="G974" s="27" t="s">
        <v>130</v>
      </c>
      <c r="H974" s="27" t="s">
        <v>6</v>
      </c>
      <c r="I974" s="27" t="s">
        <v>38</v>
      </c>
      <c r="J974" s="27" t="s">
        <v>18</v>
      </c>
      <c r="K974" s="26"/>
      <c r="L974" s="92">
        <f>L975+L978</f>
        <v>20</v>
      </c>
      <c r="M974" s="95">
        <f t="shared" ref="M974:N974" si="395">M975+M978</f>
        <v>0</v>
      </c>
      <c r="N974" s="95">
        <f t="shared" si="395"/>
        <v>0</v>
      </c>
    </row>
    <row r="975" spans="2:14" s="8" customFormat="1" ht="75" hidden="1">
      <c r="B975" s="25" t="s">
        <v>53</v>
      </c>
      <c r="C975" s="26" t="s">
        <v>11</v>
      </c>
      <c r="D975" s="24" t="s">
        <v>133</v>
      </c>
      <c r="E975" s="25" t="s">
        <v>53</v>
      </c>
      <c r="F975" s="26" t="s">
        <v>11</v>
      </c>
      <c r="G975" s="27" t="s">
        <v>130</v>
      </c>
      <c r="H975" s="27" t="s">
        <v>6</v>
      </c>
      <c r="I975" s="27" t="s">
        <v>38</v>
      </c>
      <c r="J975" s="29" t="s">
        <v>134</v>
      </c>
      <c r="K975" s="26"/>
      <c r="L975" s="92">
        <f>L976</f>
        <v>0</v>
      </c>
      <c r="M975" s="92">
        <f t="shared" ref="M975:N976" si="396">M976</f>
        <v>0</v>
      </c>
      <c r="N975" s="92">
        <f t="shared" si="396"/>
        <v>0</v>
      </c>
    </row>
    <row r="976" spans="2:14" s="8" customFormat="1" ht="56.25" hidden="1">
      <c r="B976" s="25" t="s">
        <v>53</v>
      </c>
      <c r="C976" s="26" t="s">
        <v>11</v>
      </c>
      <c r="D976" s="24" t="s">
        <v>135</v>
      </c>
      <c r="E976" s="25" t="s">
        <v>53</v>
      </c>
      <c r="F976" s="26" t="s">
        <v>11</v>
      </c>
      <c r="G976" s="27" t="s">
        <v>130</v>
      </c>
      <c r="H976" s="27" t="s">
        <v>6</v>
      </c>
      <c r="I976" s="27" t="s">
        <v>38</v>
      </c>
      <c r="J976" s="29" t="s">
        <v>134</v>
      </c>
      <c r="K976" s="26" t="s">
        <v>136</v>
      </c>
      <c r="L976" s="92">
        <f>L977</f>
        <v>0</v>
      </c>
      <c r="M976" s="92">
        <f t="shared" si="396"/>
        <v>0</v>
      </c>
      <c r="N976" s="92">
        <f t="shared" si="396"/>
        <v>0</v>
      </c>
    </row>
    <row r="977" spans="2:14" s="8" customFormat="1" hidden="1">
      <c r="B977" s="25" t="s">
        <v>53</v>
      </c>
      <c r="C977" s="26" t="s">
        <v>11</v>
      </c>
      <c r="D977" s="24" t="s">
        <v>217</v>
      </c>
      <c r="E977" s="25" t="s">
        <v>53</v>
      </c>
      <c r="F977" s="26" t="s">
        <v>11</v>
      </c>
      <c r="G977" s="27" t="s">
        <v>130</v>
      </c>
      <c r="H977" s="27" t="s">
        <v>6</v>
      </c>
      <c r="I977" s="27" t="s">
        <v>38</v>
      </c>
      <c r="J977" s="29" t="s">
        <v>134</v>
      </c>
      <c r="K977" s="26" t="s">
        <v>218</v>
      </c>
      <c r="L977" s="92"/>
      <c r="M977" s="92"/>
      <c r="N977" s="92"/>
    </row>
    <row r="978" spans="2:14" s="8" customFormat="1" ht="56.25" hidden="1">
      <c r="B978" s="25" t="s">
        <v>53</v>
      </c>
      <c r="C978" s="26" t="s">
        <v>11</v>
      </c>
      <c r="D978" s="24" t="s">
        <v>141</v>
      </c>
      <c r="E978" s="25" t="s">
        <v>53</v>
      </c>
      <c r="F978" s="26" t="s">
        <v>11</v>
      </c>
      <c r="G978" s="27" t="s">
        <v>130</v>
      </c>
      <c r="H978" s="27" t="s">
        <v>6</v>
      </c>
      <c r="I978" s="27" t="s">
        <v>38</v>
      </c>
      <c r="J978" s="29" t="s">
        <v>142</v>
      </c>
      <c r="K978" s="26"/>
      <c r="L978" s="92">
        <f>L979</f>
        <v>20</v>
      </c>
      <c r="M978" s="95">
        <f t="shared" ref="M978:N979" si="397">M979</f>
        <v>0</v>
      </c>
      <c r="N978" s="95">
        <f t="shared" si="397"/>
        <v>0</v>
      </c>
    </row>
    <row r="979" spans="2:14" s="8" customFormat="1" ht="56.25" hidden="1">
      <c r="B979" s="25" t="s">
        <v>53</v>
      </c>
      <c r="C979" s="26" t="s">
        <v>11</v>
      </c>
      <c r="D979" s="24" t="s">
        <v>135</v>
      </c>
      <c r="E979" s="25" t="s">
        <v>53</v>
      </c>
      <c r="F979" s="26" t="s">
        <v>11</v>
      </c>
      <c r="G979" s="27" t="s">
        <v>130</v>
      </c>
      <c r="H979" s="27" t="s">
        <v>6</v>
      </c>
      <c r="I979" s="27" t="s">
        <v>38</v>
      </c>
      <c r="J979" s="29" t="s">
        <v>142</v>
      </c>
      <c r="K979" s="26" t="s">
        <v>136</v>
      </c>
      <c r="L979" s="92">
        <f>L980</f>
        <v>20</v>
      </c>
      <c r="M979" s="95">
        <f t="shared" si="397"/>
        <v>0</v>
      </c>
      <c r="N979" s="95">
        <f t="shared" si="397"/>
        <v>0</v>
      </c>
    </row>
    <row r="980" spans="2:14" s="8" customFormat="1" hidden="1">
      <c r="B980" s="25" t="s">
        <v>53</v>
      </c>
      <c r="C980" s="26" t="s">
        <v>11</v>
      </c>
      <c r="D980" s="24" t="s">
        <v>217</v>
      </c>
      <c r="E980" s="25" t="s">
        <v>53</v>
      </c>
      <c r="F980" s="26" t="s">
        <v>11</v>
      </c>
      <c r="G980" s="27" t="s">
        <v>130</v>
      </c>
      <c r="H980" s="27" t="s">
        <v>6</v>
      </c>
      <c r="I980" s="27" t="s">
        <v>38</v>
      </c>
      <c r="J980" s="29" t="s">
        <v>142</v>
      </c>
      <c r="K980" s="26" t="s">
        <v>218</v>
      </c>
      <c r="L980" s="94">
        <f>20</f>
        <v>20</v>
      </c>
      <c r="M980" s="96"/>
      <c r="N980" s="96"/>
    </row>
    <row r="981" spans="2:14" s="8" customFormat="1" ht="112.5" hidden="1">
      <c r="B981" s="25" t="s">
        <v>53</v>
      </c>
      <c r="C981" s="26" t="s">
        <v>11</v>
      </c>
      <c r="D981" s="24" t="s">
        <v>637</v>
      </c>
      <c r="E981" s="25" t="s">
        <v>53</v>
      </c>
      <c r="F981" s="26" t="s">
        <v>11</v>
      </c>
      <c r="G981" s="27" t="s">
        <v>130</v>
      </c>
      <c r="H981" s="27" t="s">
        <v>6</v>
      </c>
      <c r="I981" s="27" t="s">
        <v>87</v>
      </c>
      <c r="J981" s="27" t="s">
        <v>18</v>
      </c>
      <c r="K981" s="26"/>
      <c r="L981" s="92">
        <f>L982+L985</f>
        <v>0</v>
      </c>
      <c r="M981" s="92">
        <f t="shared" ref="M981:N981" si="398">M982+M985</f>
        <v>0</v>
      </c>
      <c r="N981" s="92">
        <f t="shared" si="398"/>
        <v>0</v>
      </c>
    </row>
    <row r="982" spans="2:14" s="8" customFormat="1" ht="56.25" hidden="1">
      <c r="B982" s="25" t="s">
        <v>53</v>
      </c>
      <c r="C982" s="26" t="s">
        <v>11</v>
      </c>
      <c r="D982" s="24" t="s">
        <v>141</v>
      </c>
      <c r="E982" s="25" t="s">
        <v>53</v>
      </c>
      <c r="F982" s="26" t="s">
        <v>11</v>
      </c>
      <c r="G982" s="27" t="s">
        <v>130</v>
      </c>
      <c r="H982" s="27" t="s">
        <v>6</v>
      </c>
      <c r="I982" s="27" t="s">
        <v>87</v>
      </c>
      <c r="J982" s="29" t="s">
        <v>142</v>
      </c>
      <c r="K982" s="26"/>
      <c r="L982" s="92">
        <f>L983</f>
        <v>0</v>
      </c>
      <c r="M982" s="92">
        <f t="shared" ref="M982:N983" si="399">M983</f>
        <v>0</v>
      </c>
      <c r="N982" s="92">
        <f t="shared" si="399"/>
        <v>0</v>
      </c>
    </row>
    <row r="983" spans="2:14" s="8" customFormat="1" ht="56.25" hidden="1">
      <c r="B983" s="25" t="s">
        <v>53</v>
      </c>
      <c r="C983" s="26" t="s">
        <v>11</v>
      </c>
      <c r="D983" s="24" t="s">
        <v>135</v>
      </c>
      <c r="E983" s="25" t="s">
        <v>53</v>
      </c>
      <c r="F983" s="26" t="s">
        <v>11</v>
      </c>
      <c r="G983" s="27" t="s">
        <v>130</v>
      </c>
      <c r="H983" s="27" t="s">
        <v>6</v>
      </c>
      <c r="I983" s="27" t="s">
        <v>87</v>
      </c>
      <c r="J983" s="29" t="s">
        <v>142</v>
      </c>
      <c r="K983" s="26" t="s">
        <v>136</v>
      </c>
      <c r="L983" s="92">
        <f>L984</f>
        <v>0</v>
      </c>
      <c r="M983" s="92">
        <f t="shared" si="399"/>
        <v>0</v>
      </c>
      <c r="N983" s="92">
        <f t="shared" si="399"/>
        <v>0</v>
      </c>
    </row>
    <row r="984" spans="2:14" s="8" customFormat="1" hidden="1">
      <c r="B984" s="25" t="s">
        <v>53</v>
      </c>
      <c r="C984" s="26" t="s">
        <v>11</v>
      </c>
      <c r="D984" s="24" t="s">
        <v>217</v>
      </c>
      <c r="E984" s="25" t="s">
        <v>53</v>
      </c>
      <c r="F984" s="26" t="s">
        <v>11</v>
      </c>
      <c r="G984" s="27" t="s">
        <v>130</v>
      </c>
      <c r="H984" s="27" t="s">
        <v>6</v>
      </c>
      <c r="I984" s="27" t="s">
        <v>87</v>
      </c>
      <c r="J984" s="29" t="s">
        <v>142</v>
      </c>
      <c r="K984" s="26" t="s">
        <v>218</v>
      </c>
      <c r="L984" s="92"/>
      <c r="M984" s="92"/>
      <c r="N984" s="92"/>
    </row>
    <row r="985" spans="2:14" s="8" customFormat="1" ht="75" hidden="1">
      <c r="B985" s="25" t="s">
        <v>53</v>
      </c>
      <c r="C985" s="26" t="s">
        <v>11</v>
      </c>
      <c r="D985" s="24" t="s">
        <v>638</v>
      </c>
      <c r="E985" s="25" t="s">
        <v>53</v>
      </c>
      <c r="F985" s="26" t="s">
        <v>11</v>
      </c>
      <c r="G985" s="27" t="s">
        <v>130</v>
      </c>
      <c r="H985" s="27" t="s">
        <v>6</v>
      </c>
      <c r="I985" s="27" t="s">
        <v>87</v>
      </c>
      <c r="J985" s="27" t="s">
        <v>639</v>
      </c>
      <c r="K985" s="26"/>
      <c r="L985" s="92">
        <f>L986</f>
        <v>0</v>
      </c>
      <c r="M985" s="92">
        <f t="shared" ref="M985:N986" si="400">M986</f>
        <v>0</v>
      </c>
      <c r="N985" s="92">
        <f t="shared" si="400"/>
        <v>0</v>
      </c>
    </row>
    <row r="986" spans="2:14" s="8" customFormat="1" ht="56.25" hidden="1">
      <c r="B986" s="25" t="s">
        <v>53</v>
      </c>
      <c r="C986" s="26" t="s">
        <v>11</v>
      </c>
      <c r="D986" s="24" t="s">
        <v>135</v>
      </c>
      <c r="E986" s="25" t="s">
        <v>53</v>
      </c>
      <c r="F986" s="26" t="s">
        <v>11</v>
      </c>
      <c r="G986" s="27" t="s">
        <v>130</v>
      </c>
      <c r="H986" s="27" t="s">
        <v>6</v>
      </c>
      <c r="I986" s="27" t="s">
        <v>87</v>
      </c>
      <c r="J986" s="27" t="s">
        <v>639</v>
      </c>
      <c r="K986" s="26" t="s">
        <v>136</v>
      </c>
      <c r="L986" s="92">
        <f>L987</f>
        <v>0</v>
      </c>
      <c r="M986" s="92">
        <f t="shared" si="400"/>
        <v>0</v>
      </c>
      <c r="N986" s="92">
        <f t="shared" si="400"/>
        <v>0</v>
      </c>
    </row>
    <row r="987" spans="2:14" s="8" customFormat="1" hidden="1">
      <c r="B987" s="25" t="s">
        <v>53</v>
      </c>
      <c r="C987" s="26" t="s">
        <v>11</v>
      </c>
      <c r="D987" s="24" t="s">
        <v>217</v>
      </c>
      <c r="E987" s="25" t="s">
        <v>53</v>
      </c>
      <c r="F987" s="26" t="s">
        <v>11</v>
      </c>
      <c r="G987" s="27" t="s">
        <v>130</v>
      </c>
      <c r="H987" s="27" t="s">
        <v>6</v>
      </c>
      <c r="I987" s="27" t="s">
        <v>87</v>
      </c>
      <c r="J987" s="27" t="s">
        <v>639</v>
      </c>
      <c r="K987" s="26" t="s">
        <v>218</v>
      </c>
      <c r="L987" s="92"/>
      <c r="M987" s="92"/>
      <c r="N987" s="92"/>
    </row>
    <row r="988" spans="2:14" s="8" customFormat="1" ht="150" hidden="1">
      <c r="B988" s="25" t="s">
        <v>53</v>
      </c>
      <c r="C988" s="26" t="s">
        <v>11</v>
      </c>
      <c r="D988" s="24" t="s">
        <v>532</v>
      </c>
      <c r="E988" s="25" t="s">
        <v>53</v>
      </c>
      <c r="F988" s="26" t="s">
        <v>11</v>
      </c>
      <c r="G988" s="67" t="s">
        <v>534</v>
      </c>
      <c r="H988" s="67" t="s">
        <v>16</v>
      </c>
      <c r="I988" s="67" t="s">
        <v>17</v>
      </c>
      <c r="J988" s="67" t="s">
        <v>18</v>
      </c>
      <c r="K988" s="26"/>
      <c r="L988" s="92">
        <f>L989+L996</f>
        <v>0</v>
      </c>
      <c r="M988" s="92">
        <f t="shared" ref="M988:N988" si="401">M989+M996</f>
        <v>0</v>
      </c>
      <c r="N988" s="92">
        <f t="shared" si="401"/>
        <v>0</v>
      </c>
    </row>
    <row r="989" spans="2:14" s="8" customFormat="1" ht="93.75" hidden="1">
      <c r="B989" s="25" t="s">
        <v>53</v>
      </c>
      <c r="C989" s="26" t="s">
        <v>11</v>
      </c>
      <c r="D989" s="24" t="s">
        <v>537</v>
      </c>
      <c r="E989" s="25" t="s">
        <v>53</v>
      </c>
      <c r="F989" s="26" t="s">
        <v>11</v>
      </c>
      <c r="G989" s="67" t="s">
        <v>534</v>
      </c>
      <c r="H989" s="67" t="s">
        <v>16</v>
      </c>
      <c r="I989" s="67" t="s">
        <v>11</v>
      </c>
      <c r="J989" s="67" t="s">
        <v>18</v>
      </c>
      <c r="K989" s="26"/>
      <c r="L989" s="92">
        <f>L990+L993</f>
        <v>0</v>
      </c>
      <c r="M989" s="92">
        <f t="shared" ref="M989:N989" si="402">M990+M993</f>
        <v>0</v>
      </c>
      <c r="N989" s="92">
        <f t="shared" si="402"/>
        <v>0</v>
      </c>
    </row>
    <row r="990" spans="2:14" s="8" customFormat="1" ht="75" hidden="1">
      <c r="B990" s="25" t="s">
        <v>53</v>
      </c>
      <c r="C990" s="26" t="s">
        <v>11</v>
      </c>
      <c r="D990" s="24" t="s">
        <v>358</v>
      </c>
      <c r="E990" s="25" t="s">
        <v>53</v>
      </c>
      <c r="F990" s="26" t="s">
        <v>11</v>
      </c>
      <c r="G990" s="67" t="s">
        <v>534</v>
      </c>
      <c r="H990" s="67" t="s">
        <v>16</v>
      </c>
      <c r="I990" s="67" t="s">
        <v>11</v>
      </c>
      <c r="J990" s="27">
        <v>72300</v>
      </c>
      <c r="K990" s="26"/>
      <c r="L990" s="92">
        <f>L991</f>
        <v>0</v>
      </c>
      <c r="M990" s="92">
        <f t="shared" ref="M990:N991" si="403">M991</f>
        <v>0</v>
      </c>
      <c r="N990" s="92">
        <f t="shared" si="403"/>
        <v>0</v>
      </c>
    </row>
    <row r="991" spans="2:14" s="8" customFormat="1" ht="56.25" hidden="1">
      <c r="B991" s="25" t="s">
        <v>53</v>
      </c>
      <c r="C991" s="26" t="s">
        <v>11</v>
      </c>
      <c r="D991" s="24" t="s">
        <v>135</v>
      </c>
      <c r="E991" s="25" t="s">
        <v>53</v>
      </c>
      <c r="F991" s="26" t="s">
        <v>11</v>
      </c>
      <c r="G991" s="67" t="s">
        <v>534</v>
      </c>
      <c r="H991" s="67" t="s">
        <v>16</v>
      </c>
      <c r="I991" s="67" t="s">
        <v>11</v>
      </c>
      <c r="J991" s="27">
        <v>72300</v>
      </c>
      <c r="K991" s="26" t="s">
        <v>136</v>
      </c>
      <c r="L991" s="92">
        <f>L992</f>
        <v>0</v>
      </c>
      <c r="M991" s="92">
        <f t="shared" si="403"/>
        <v>0</v>
      </c>
      <c r="N991" s="92">
        <f t="shared" si="403"/>
        <v>0</v>
      </c>
    </row>
    <row r="992" spans="2:14" s="8" customFormat="1" hidden="1">
      <c r="B992" s="25" t="s">
        <v>53</v>
      </c>
      <c r="C992" s="26" t="s">
        <v>11</v>
      </c>
      <c r="D992" s="24" t="s">
        <v>217</v>
      </c>
      <c r="E992" s="25" t="s">
        <v>53</v>
      </c>
      <c r="F992" s="26" t="s">
        <v>11</v>
      </c>
      <c r="G992" s="67" t="s">
        <v>534</v>
      </c>
      <c r="H992" s="67" t="s">
        <v>16</v>
      </c>
      <c r="I992" s="67" t="s">
        <v>11</v>
      </c>
      <c r="J992" s="27">
        <v>72300</v>
      </c>
      <c r="K992" s="26" t="s">
        <v>218</v>
      </c>
      <c r="L992" s="92"/>
      <c r="M992" s="92"/>
      <c r="N992" s="92"/>
    </row>
    <row r="993" spans="2:14" s="8" customFormat="1" ht="93.75" hidden="1">
      <c r="B993" s="25" t="s">
        <v>53</v>
      </c>
      <c r="C993" s="26" t="s">
        <v>11</v>
      </c>
      <c r="D993" s="65" t="s">
        <v>359</v>
      </c>
      <c r="E993" s="25" t="s">
        <v>53</v>
      </c>
      <c r="F993" s="26" t="s">
        <v>11</v>
      </c>
      <c r="G993" s="67" t="s">
        <v>534</v>
      </c>
      <c r="H993" s="67" t="s">
        <v>16</v>
      </c>
      <c r="I993" s="67" t="s">
        <v>11</v>
      </c>
      <c r="J993" s="27" t="s">
        <v>360</v>
      </c>
      <c r="K993" s="26"/>
      <c r="L993" s="92">
        <f>L994</f>
        <v>0</v>
      </c>
      <c r="M993" s="92">
        <f t="shared" ref="M993:N994" si="404">M994</f>
        <v>0</v>
      </c>
      <c r="N993" s="92">
        <f t="shared" si="404"/>
        <v>0</v>
      </c>
    </row>
    <row r="994" spans="2:14" s="8" customFormat="1" ht="56.25" hidden="1">
      <c r="B994" s="25" t="s">
        <v>53</v>
      </c>
      <c r="C994" s="26" t="s">
        <v>11</v>
      </c>
      <c r="D994" s="24" t="s">
        <v>135</v>
      </c>
      <c r="E994" s="25" t="s">
        <v>53</v>
      </c>
      <c r="F994" s="26" t="s">
        <v>11</v>
      </c>
      <c r="G994" s="67" t="s">
        <v>534</v>
      </c>
      <c r="H994" s="67" t="s">
        <v>16</v>
      </c>
      <c r="I994" s="67" t="s">
        <v>11</v>
      </c>
      <c r="J994" s="27" t="s">
        <v>360</v>
      </c>
      <c r="K994" s="26" t="s">
        <v>136</v>
      </c>
      <c r="L994" s="92">
        <f>L995</f>
        <v>0</v>
      </c>
      <c r="M994" s="92">
        <f t="shared" si="404"/>
        <v>0</v>
      </c>
      <c r="N994" s="92">
        <f t="shared" si="404"/>
        <v>0</v>
      </c>
    </row>
    <row r="995" spans="2:14" s="8" customFormat="1" hidden="1">
      <c r="B995" s="25" t="s">
        <v>53</v>
      </c>
      <c r="C995" s="26" t="s">
        <v>11</v>
      </c>
      <c r="D995" s="24" t="s">
        <v>217</v>
      </c>
      <c r="E995" s="25" t="s">
        <v>53</v>
      </c>
      <c r="F995" s="26" t="s">
        <v>11</v>
      </c>
      <c r="G995" s="67" t="s">
        <v>534</v>
      </c>
      <c r="H995" s="67" t="s">
        <v>16</v>
      </c>
      <c r="I995" s="67" t="s">
        <v>11</v>
      </c>
      <c r="J995" s="27" t="s">
        <v>360</v>
      </c>
      <c r="K995" s="26" t="s">
        <v>218</v>
      </c>
      <c r="L995" s="92"/>
      <c r="M995" s="92"/>
      <c r="N995" s="92"/>
    </row>
    <row r="996" spans="2:14" s="8" customFormat="1" ht="112.5" hidden="1">
      <c r="B996" s="25" t="s">
        <v>53</v>
      </c>
      <c r="C996" s="26" t="s">
        <v>11</v>
      </c>
      <c r="D996" s="24" t="s">
        <v>533</v>
      </c>
      <c r="E996" s="25" t="s">
        <v>53</v>
      </c>
      <c r="F996" s="26" t="s">
        <v>11</v>
      </c>
      <c r="G996" s="67" t="s">
        <v>534</v>
      </c>
      <c r="H996" s="67" t="s">
        <v>16</v>
      </c>
      <c r="I996" s="67" t="s">
        <v>38</v>
      </c>
      <c r="J996" s="67" t="s">
        <v>18</v>
      </c>
      <c r="K996" s="26"/>
      <c r="L996" s="92">
        <f>L997+L1000</f>
        <v>0</v>
      </c>
      <c r="M996" s="92">
        <f t="shared" ref="M996:N996" si="405">M997+M1000</f>
        <v>0</v>
      </c>
      <c r="N996" s="92">
        <f t="shared" si="405"/>
        <v>0</v>
      </c>
    </row>
    <row r="997" spans="2:14" s="8" customFormat="1" ht="75" hidden="1">
      <c r="B997" s="25" t="s">
        <v>53</v>
      </c>
      <c r="C997" s="26" t="s">
        <v>11</v>
      </c>
      <c r="D997" s="24" t="s">
        <v>358</v>
      </c>
      <c r="E997" s="25" t="s">
        <v>53</v>
      </c>
      <c r="F997" s="26" t="s">
        <v>11</v>
      </c>
      <c r="G997" s="67" t="s">
        <v>534</v>
      </c>
      <c r="H997" s="67" t="s">
        <v>16</v>
      </c>
      <c r="I997" s="67" t="s">
        <v>38</v>
      </c>
      <c r="J997" s="27">
        <v>72300</v>
      </c>
      <c r="K997" s="26"/>
      <c r="L997" s="92">
        <f>L998</f>
        <v>0</v>
      </c>
      <c r="M997" s="92">
        <f t="shared" ref="M997:N998" si="406">M998</f>
        <v>0</v>
      </c>
      <c r="N997" s="92">
        <f t="shared" si="406"/>
        <v>0</v>
      </c>
    </row>
    <row r="998" spans="2:14" s="8" customFormat="1" ht="56.25" hidden="1">
      <c r="B998" s="25" t="s">
        <v>53</v>
      </c>
      <c r="C998" s="26" t="s">
        <v>11</v>
      </c>
      <c r="D998" s="24" t="s">
        <v>135</v>
      </c>
      <c r="E998" s="25" t="s">
        <v>53</v>
      </c>
      <c r="F998" s="26" t="s">
        <v>11</v>
      </c>
      <c r="G998" s="67" t="s">
        <v>534</v>
      </c>
      <c r="H998" s="67" t="s">
        <v>16</v>
      </c>
      <c r="I998" s="67" t="s">
        <v>38</v>
      </c>
      <c r="J998" s="27">
        <v>72300</v>
      </c>
      <c r="K998" s="26" t="s">
        <v>136</v>
      </c>
      <c r="L998" s="92">
        <f>L999</f>
        <v>0</v>
      </c>
      <c r="M998" s="92">
        <f t="shared" si="406"/>
        <v>0</v>
      </c>
      <c r="N998" s="92">
        <f t="shared" si="406"/>
        <v>0</v>
      </c>
    </row>
    <row r="999" spans="2:14" s="8" customFormat="1" hidden="1">
      <c r="B999" s="25" t="s">
        <v>53</v>
      </c>
      <c r="C999" s="26" t="s">
        <v>11</v>
      </c>
      <c r="D999" s="24" t="s">
        <v>217</v>
      </c>
      <c r="E999" s="25" t="s">
        <v>53</v>
      </c>
      <c r="F999" s="26" t="s">
        <v>11</v>
      </c>
      <c r="G999" s="67" t="s">
        <v>534</v>
      </c>
      <c r="H999" s="67" t="s">
        <v>16</v>
      </c>
      <c r="I999" s="67" t="s">
        <v>38</v>
      </c>
      <c r="J999" s="27">
        <v>72300</v>
      </c>
      <c r="K999" s="26" t="s">
        <v>218</v>
      </c>
      <c r="L999" s="92"/>
      <c r="M999" s="92"/>
      <c r="N999" s="92"/>
    </row>
    <row r="1000" spans="2:14" s="8" customFormat="1" ht="93.75" hidden="1">
      <c r="B1000" s="25" t="s">
        <v>53</v>
      </c>
      <c r="C1000" s="26" t="s">
        <v>11</v>
      </c>
      <c r="D1000" s="65" t="s">
        <v>359</v>
      </c>
      <c r="E1000" s="25" t="s">
        <v>53</v>
      </c>
      <c r="F1000" s="26" t="s">
        <v>11</v>
      </c>
      <c r="G1000" s="67" t="s">
        <v>534</v>
      </c>
      <c r="H1000" s="67" t="s">
        <v>16</v>
      </c>
      <c r="I1000" s="67" t="s">
        <v>38</v>
      </c>
      <c r="J1000" s="27" t="s">
        <v>360</v>
      </c>
      <c r="K1000" s="26"/>
      <c r="L1000" s="92">
        <f>L1001</f>
        <v>0</v>
      </c>
      <c r="M1000" s="92">
        <f t="shared" ref="M1000:N1001" si="407">M1001</f>
        <v>0</v>
      </c>
      <c r="N1000" s="92">
        <f t="shared" si="407"/>
        <v>0</v>
      </c>
    </row>
    <row r="1001" spans="2:14" s="8" customFormat="1" ht="56.25" hidden="1">
      <c r="B1001" s="25" t="s">
        <v>53</v>
      </c>
      <c r="C1001" s="26" t="s">
        <v>11</v>
      </c>
      <c r="D1001" s="24" t="s">
        <v>135</v>
      </c>
      <c r="E1001" s="25" t="s">
        <v>53</v>
      </c>
      <c r="F1001" s="26" t="s">
        <v>11</v>
      </c>
      <c r="G1001" s="67" t="s">
        <v>534</v>
      </c>
      <c r="H1001" s="67" t="s">
        <v>16</v>
      </c>
      <c r="I1001" s="67" t="s">
        <v>38</v>
      </c>
      <c r="J1001" s="27" t="s">
        <v>360</v>
      </c>
      <c r="K1001" s="26" t="s">
        <v>136</v>
      </c>
      <c r="L1001" s="92">
        <f>L1002</f>
        <v>0</v>
      </c>
      <c r="M1001" s="92">
        <f t="shared" si="407"/>
        <v>0</v>
      </c>
      <c r="N1001" s="92">
        <f t="shared" si="407"/>
        <v>0</v>
      </c>
    </row>
    <row r="1002" spans="2:14" s="8" customFormat="1" hidden="1">
      <c r="B1002" s="25" t="s">
        <v>53</v>
      </c>
      <c r="C1002" s="26" t="s">
        <v>11</v>
      </c>
      <c r="D1002" s="24" t="s">
        <v>217</v>
      </c>
      <c r="E1002" s="25" t="s">
        <v>53</v>
      </c>
      <c r="F1002" s="26" t="s">
        <v>11</v>
      </c>
      <c r="G1002" s="67" t="s">
        <v>534</v>
      </c>
      <c r="H1002" s="67" t="s">
        <v>16</v>
      </c>
      <c r="I1002" s="67" t="s">
        <v>38</v>
      </c>
      <c r="J1002" s="27" t="s">
        <v>360</v>
      </c>
      <c r="K1002" s="26" t="s">
        <v>218</v>
      </c>
      <c r="L1002" s="92"/>
      <c r="M1002" s="92"/>
      <c r="N1002" s="92"/>
    </row>
    <row r="1003" spans="2:14" s="7" customFormat="1">
      <c r="B1003" s="23" t="s">
        <v>110</v>
      </c>
      <c r="C1003" s="23"/>
      <c r="D1003" s="66" t="s">
        <v>109</v>
      </c>
      <c r="E1003" s="23" t="s">
        <v>110</v>
      </c>
      <c r="F1003" s="23"/>
      <c r="G1003" s="23"/>
      <c r="H1003" s="23"/>
      <c r="I1003" s="23"/>
      <c r="J1003" s="23"/>
      <c r="K1003" s="23"/>
      <c r="L1003" s="34">
        <f t="shared" ref="L1003:N1008" si="408">L1004</f>
        <v>70</v>
      </c>
      <c r="M1003" s="34">
        <f t="shared" si="408"/>
        <v>65</v>
      </c>
      <c r="N1003" s="34">
        <f t="shared" si="408"/>
        <v>65</v>
      </c>
    </row>
    <row r="1004" spans="2:14" s="8" customFormat="1" ht="37.5">
      <c r="B1004" s="27" t="s">
        <v>110</v>
      </c>
      <c r="C1004" s="27" t="s">
        <v>38</v>
      </c>
      <c r="D1004" s="67" t="s">
        <v>111</v>
      </c>
      <c r="E1004" s="27" t="s">
        <v>110</v>
      </c>
      <c r="F1004" s="27" t="s">
        <v>38</v>
      </c>
      <c r="G1004" s="27"/>
      <c r="H1004" s="27"/>
      <c r="I1004" s="27"/>
      <c r="J1004" s="27"/>
      <c r="K1004" s="27"/>
      <c r="L1004" s="30">
        <f t="shared" si="408"/>
        <v>70</v>
      </c>
      <c r="M1004" s="30">
        <f t="shared" si="408"/>
        <v>65</v>
      </c>
      <c r="N1004" s="30">
        <f t="shared" si="408"/>
        <v>65</v>
      </c>
    </row>
    <row r="1005" spans="2:14" s="8" customFormat="1" ht="37.5" hidden="1">
      <c r="B1005" s="27" t="s">
        <v>110</v>
      </c>
      <c r="C1005" s="27" t="s">
        <v>38</v>
      </c>
      <c r="D1005" s="67" t="s">
        <v>61</v>
      </c>
      <c r="E1005" s="27" t="s">
        <v>110</v>
      </c>
      <c r="F1005" s="27" t="s">
        <v>38</v>
      </c>
      <c r="G1005" s="29" t="s">
        <v>63</v>
      </c>
      <c r="H1005" s="29" t="s">
        <v>16</v>
      </c>
      <c r="I1005" s="29" t="s">
        <v>17</v>
      </c>
      <c r="J1005" s="29" t="s">
        <v>18</v>
      </c>
      <c r="K1005" s="27"/>
      <c r="L1005" s="30">
        <f t="shared" si="408"/>
        <v>70</v>
      </c>
      <c r="M1005" s="30">
        <f t="shared" si="408"/>
        <v>65</v>
      </c>
      <c r="N1005" s="30">
        <f t="shared" si="408"/>
        <v>65</v>
      </c>
    </row>
    <row r="1006" spans="2:14" s="8" customFormat="1" ht="56.25" hidden="1">
      <c r="B1006" s="27" t="s">
        <v>110</v>
      </c>
      <c r="C1006" s="27" t="s">
        <v>38</v>
      </c>
      <c r="D1006" s="24" t="s">
        <v>62</v>
      </c>
      <c r="E1006" s="27" t="s">
        <v>110</v>
      </c>
      <c r="F1006" s="27" t="s">
        <v>38</v>
      </c>
      <c r="G1006" s="29" t="s">
        <v>63</v>
      </c>
      <c r="H1006" s="29" t="s">
        <v>7</v>
      </c>
      <c r="I1006" s="29" t="s">
        <v>17</v>
      </c>
      <c r="J1006" s="29" t="s">
        <v>18</v>
      </c>
      <c r="K1006" s="27"/>
      <c r="L1006" s="30">
        <f t="shared" si="408"/>
        <v>70</v>
      </c>
      <c r="M1006" s="30">
        <f t="shared" si="408"/>
        <v>65</v>
      </c>
      <c r="N1006" s="30">
        <f t="shared" si="408"/>
        <v>65</v>
      </c>
    </row>
    <row r="1007" spans="2:14" s="8" customFormat="1" ht="56.25" hidden="1">
      <c r="B1007" s="27" t="s">
        <v>110</v>
      </c>
      <c r="C1007" s="27" t="s">
        <v>38</v>
      </c>
      <c r="D1007" s="24" t="s">
        <v>112</v>
      </c>
      <c r="E1007" s="27" t="s">
        <v>110</v>
      </c>
      <c r="F1007" s="27" t="s">
        <v>38</v>
      </c>
      <c r="G1007" s="29" t="s">
        <v>63</v>
      </c>
      <c r="H1007" s="29" t="s">
        <v>7</v>
      </c>
      <c r="I1007" s="29" t="s">
        <v>17</v>
      </c>
      <c r="J1007" s="29" t="s">
        <v>113</v>
      </c>
      <c r="K1007" s="27"/>
      <c r="L1007" s="30">
        <f t="shared" si="408"/>
        <v>70</v>
      </c>
      <c r="M1007" s="30">
        <f t="shared" si="408"/>
        <v>65</v>
      </c>
      <c r="N1007" s="30">
        <f t="shared" si="408"/>
        <v>65</v>
      </c>
    </row>
    <row r="1008" spans="2:14" s="8" customFormat="1" hidden="1">
      <c r="B1008" s="27" t="s">
        <v>110</v>
      </c>
      <c r="C1008" s="27" t="s">
        <v>38</v>
      </c>
      <c r="D1008" s="24" t="s">
        <v>58</v>
      </c>
      <c r="E1008" s="27" t="s">
        <v>110</v>
      </c>
      <c r="F1008" s="27" t="s">
        <v>38</v>
      </c>
      <c r="G1008" s="29" t="s">
        <v>63</v>
      </c>
      <c r="H1008" s="29" t="s">
        <v>7</v>
      </c>
      <c r="I1008" s="29" t="s">
        <v>17</v>
      </c>
      <c r="J1008" s="29" t="s">
        <v>113</v>
      </c>
      <c r="K1008" s="85" t="s">
        <v>59</v>
      </c>
      <c r="L1008" s="97">
        <f t="shared" si="408"/>
        <v>70</v>
      </c>
      <c r="M1008" s="97">
        <f t="shared" si="408"/>
        <v>65</v>
      </c>
      <c r="N1008" s="97">
        <f t="shared" si="408"/>
        <v>65</v>
      </c>
    </row>
    <row r="1009" spans="2:14" s="8" customFormat="1" ht="75" hidden="1">
      <c r="B1009" s="27" t="s">
        <v>110</v>
      </c>
      <c r="C1009" s="27" t="s">
        <v>38</v>
      </c>
      <c r="D1009" s="24" t="s">
        <v>114</v>
      </c>
      <c r="E1009" s="27" t="s">
        <v>110</v>
      </c>
      <c r="F1009" s="27" t="s">
        <v>38</v>
      </c>
      <c r="G1009" s="29" t="s">
        <v>63</v>
      </c>
      <c r="H1009" s="29" t="s">
        <v>7</v>
      </c>
      <c r="I1009" s="29" t="s">
        <v>17</v>
      </c>
      <c r="J1009" s="29" t="s">
        <v>113</v>
      </c>
      <c r="K1009" s="85" t="s">
        <v>115</v>
      </c>
      <c r="L1009" s="97">
        <f>120-50</f>
        <v>70</v>
      </c>
      <c r="M1009" s="97">
        <f>65</f>
        <v>65</v>
      </c>
      <c r="N1009" s="97">
        <f>65</f>
        <v>65</v>
      </c>
    </row>
    <row r="1010" spans="2:14" s="8" customFormat="1" hidden="1">
      <c r="B1010" s="27"/>
      <c r="C1010" s="27"/>
      <c r="D1010" s="24" t="s">
        <v>628</v>
      </c>
      <c r="E1010" s="27"/>
      <c r="F1010" s="27"/>
      <c r="G1010" s="29"/>
      <c r="H1010" s="29"/>
      <c r="I1010" s="29"/>
      <c r="J1010" s="29"/>
      <c r="K1010" s="85"/>
      <c r="L1010" s="97">
        <f>L1011</f>
        <v>85964.6</v>
      </c>
      <c r="M1010" s="97">
        <f t="shared" ref="M1010:N1010" si="409">M1011</f>
        <v>76473.8</v>
      </c>
      <c r="N1010" s="97">
        <f t="shared" si="409"/>
        <v>76698.600000000006</v>
      </c>
    </row>
    <row r="1011" spans="2:14" s="7" customFormat="1" ht="37.5">
      <c r="B1011" s="98"/>
      <c r="C1011" s="98"/>
      <c r="D1011" s="35" t="s">
        <v>619</v>
      </c>
      <c r="E1011" s="98"/>
      <c r="F1011" s="98"/>
      <c r="G1011" s="98"/>
      <c r="H1011" s="98"/>
      <c r="I1011" s="98"/>
      <c r="J1011" s="98"/>
      <c r="K1011" s="98"/>
      <c r="L1011" s="99">
        <f>L8+L78+L151+L305+L866+L909+L926+L1003</f>
        <v>85964.6</v>
      </c>
      <c r="M1011" s="99">
        <f t="shared" ref="M1011:N1011" si="410">M8+M78+M151+M305+M866+M909+M926+M1003</f>
        <v>76473.8</v>
      </c>
      <c r="N1011" s="99">
        <f t="shared" si="410"/>
        <v>76698.600000000006</v>
      </c>
    </row>
    <row r="1012" spans="2:14" s="40" customFormat="1" ht="56.25">
      <c r="B1012" s="36"/>
      <c r="C1012" s="36"/>
      <c r="D1012" s="35" t="s">
        <v>620</v>
      </c>
      <c r="E1012" s="36"/>
      <c r="F1012" s="36"/>
      <c r="G1012" s="36"/>
      <c r="H1012" s="36"/>
      <c r="I1012" s="36"/>
      <c r="J1012" s="36"/>
      <c r="K1012" s="100"/>
      <c r="L1012" s="101">
        <f>L1021</f>
        <v>0</v>
      </c>
      <c r="M1012" s="101">
        <f t="shared" ref="M1012:N1012" si="411">M1021</f>
        <v>2200</v>
      </c>
      <c r="N1012" s="101">
        <f t="shared" si="411"/>
        <v>4200</v>
      </c>
    </row>
    <row r="1013" spans="2:14" s="40" customFormat="1">
      <c r="B1013" s="36"/>
      <c r="C1013" s="36"/>
      <c r="D1013" s="36" t="s">
        <v>164</v>
      </c>
      <c r="E1013" s="36"/>
      <c r="F1013" s="36"/>
      <c r="G1013" s="36"/>
      <c r="H1013" s="36"/>
      <c r="I1013" s="36"/>
      <c r="J1013" s="36"/>
      <c r="K1013" s="100"/>
      <c r="L1013" s="102">
        <f>L1011+L1012</f>
        <v>85964.6</v>
      </c>
      <c r="M1013" s="102">
        <f t="shared" ref="M1013:N1013" si="412">M1011+M1012</f>
        <v>78673.8</v>
      </c>
      <c r="N1013" s="102">
        <f t="shared" si="412"/>
        <v>80898.600000000006</v>
      </c>
    </row>
    <row r="1014" spans="2:14">
      <c r="B1014" s="9"/>
      <c r="C1014" s="9"/>
      <c r="E1014" s="9"/>
      <c r="F1014" s="9"/>
      <c r="G1014" s="9"/>
      <c r="H1014" s="9"/>
      <c r="I1014" s="9"/>
      <c r="J1014" s="9"/>
    </row>
    <row r="1015" spans="2:14">
      <c r="B1015" s="3"/>
      <c r="C1015" s="3"/>
      <c r="D1015" s="190" t="s">
        <v>680</v>
      </c>
      <c r="E1015" s="190"/>
      <c r="F1015" s="190"/>
      <c r="G1015" s="190"/>
      <c r="H1015" s="190"/>
      <c r="I1015" s="190"/>
      <c r="J1015" s="190"/>
      <c r="K1015" s="190"/>
      <c r="L1015" s="190"/>
      <c r="M1015" s="190"/>
      <c r="N1015" s="190"/>
    </row>
    <row r="1016" spans="2:14">
      <c r="B1016" s="9"/>
      <c r="C1016" s="9"/>
      <c r="D1016" s="3"/>
      <c r="E1016" s="9"/>
      <c r="F1016" s="9"/>
      <c r="G1016" s="9"/>
      <c r="H1016" s="9"/>
      <c r="I1016" s="9"/>
      <c r="J1016" s="9"/>
      <c r="K1016" s="3"/>
    </row>
    <row r="1017" spans="2:14">
      <c r="B1017" s="192" t="s">
        <v>2</v>
      </c>
      <c r="C1017" s="192" t="s">
        <v>3</v>
      </c>
      <c r="D1017" s="191" t="s">
        <v>1</v>
      </c>
      <c r="E1017" s="192" t="s">
        <v>2</v>
      </c>
      <c r="F1017" s="192" t="s">
        <v>3</v>
      </c>
      <c r="G1017" s="192" t="s">
        <v>4</v>
      </c>
      <c r="H1017" s="192"/>
      <c r="I1017" s="192"/>
      <c r="J1017" s="192"/>
      <c r="K1017" s="192" t="s">
        <v>5</v>
      </c>
      <c r="L1017" s="193" t="s">
        <v>584</v>
      </c>
      <c r="M1017" s="176" t="s">
        <v>583</v>
      </c>
      <c r="N1017" s="176"/>
    </row>
    <row r="1018" spans="2:14">
      <c r="B1018" s="192"/>
      <c r="C1018" s="192"/>
      <c r="D1018" s="191"/>
      <c r="E1018" s="192"/>
      <c r="F1018" s="192"/>
      <c r="G1018" s="192"/>
      <c r="H1018" s="192"/>
      <c r="I1018" s="192"/>
      <c r="J1018" s="192"/>
      <c r="K1018" s="192"/>
      <c r="L1018" s="193"/>
      <c r="M1018" s="57" t="s">
        <v>585</v>
      </c>
      <c r="N1018" s="57" t="s">
        <v>679</v>
      </c>
    </row>
    <row r="1019" spans="2:14">
      <c r="B1019" s="33" t="s">
        <v>6</v>
      </c>
      <c r="C1019" s="33" t="s">
        <v>7</v>
      </c>
      <c r="D1019" s="54">
        <v>1</v>
      </c>
      <c r="E1019" s="33" t="s">
        <v>6</v>
      </c>
      <c r="F1019" s="33" t="s">
        <v>7</v>
      </c>
      <c r="G1019" s="192" t="s">
        <v>8</v>
      </c>
      <c r="H1019" s="176"/>
      <c r="I1019" s="176"/>
      <c r="J1019" s="176"/>
      <c r="K1019" s="33" t="s">
        <v>9</v>
      </c>
      <c r="L1019" s="44">
        <v>7</v>
      </c>
      <c r="M1019" s="44">
        <v>8</v>
      </c>
      <c r="N1019" s="44">
        <v>9</v>
      </c>
    </row>
    <row r="1020" spans="2:14">
      <c r="B1020" s="25" t="s">
        <v>53</v>
      </c>
      <c r="C1020" s="26"/>
      <c r="D1020" s="58" t="s">
        <v>148</v>
      </c>
      <c r="E1020" s="25" t="s">
        <v>53</v>
      </c>
      <c r="F1020" s="26"/>
      <c r="G1020" s="26"/>
      <c r="H1020" s="26"/>
      <c r="I1020" s="26"/>
      <c r="J1020" s="26"/>
      <c r="K1020" s="26"/>
      <c r="L1020" s="59"/>
      <c r="M1020" s="59"/>
      <c r="N1020" s="59"/>
    </row>
    <row r="1021" spans="2:14">
      <c r="B1021" s="25" t="s">
        <v>53</v>
      </c>
      <c r="C1021" s="26" t="s">
        <v>11</v>
      </c>
      <c r="D1021" s="60" t="s">
        <v>149</v>
      </c>
      <c r="E1021" s="25" t="s">
        <v>53</v>
      </c>
      <c r="F1021" s="26" t="s">
        <v>11</v>
      </c>
      <c r="G1021" s="26"/>
      <c r="H1021" s="26"/>
      <c r="I1021" s="26"/>
      <c r="J1021" s="26"/>
      <c r="K1021" s="26"/>
      <c r="L1021" s="28">
        <f t="shared" ref="L1021:N1026" si="413">L1022</f>
        <v>0</v>
      </c>
      <c r="M1021" s="28">
        <f t="shared" si="413"/>
        <v>2200</v>
      </c>
      <c r="N1021" s="28">
        <f t="shared" si="413"/>
        <v>4200</v>
      </c>
    </row>
    <row r="1022" spans="2:14" ht="56.25">
      <c r="B1022" s="25" t="s">
        <v>53</v>
      </c>
      <c r="C1022" s="26" t="s">
        <v>11</v>
      </c>
      <c r="D1022" s="24" t="s">
        <v>529</v>
      </c>
      <c r="E1022" s="25" t="s">
        <v>53</v>
      </c>
      <c r="F1022" s="26" t="s">
        <v>11</v>
      </c>
      <c r="G1022" s="27" t="s">
        <v>130</v>
      </c>
      <c r="H1022" s="27" t="s">
        <v>16</v>
      </c>
      <c r="I1022" s="27" t="s">
        <v>17</v>
      </c>
      <c r="J1022" s="27" t="s">
        <v>18</v>
      </c>
      <c r="K1022" s="26"/>
      <c r="L1022" s="28">
        <f t="shared" si="413"/>
        <v>0</v>
      </c>
      <c r="M1022" s="28">
        <f t="shared" si="413"/>
        <v>2200</v>
      </c>
      <c r="N1022" s="28">
        <f t="shared" si="413"/>
        <v>4200</v>
      </c>
    </row>
    <row r="1023" spans="2:14" ht="93.75">
      <c r="B1023" s="25" t="s">
        <v>53</v>
      </c>
      <c r="C1023" s="26" t="s">
        <v>11</v>
      </c>
      <c r="D1023" s="24" t="s">
        <v>530</v>
      </c>
      <c r="E1023" s="25" t="s">
        <v>53</v>
      </c>
      <c r="F1023" s="26" t="s">
        <v>11</v>
      </c>
      <c r="G1023" s="27" t="s">
        <v>130</v>
      </c>
      <c r="H1023" s="27" t="s">
        <v>31</v>
      </c>
      <c r="I1023" s="27" t="s">
        <v>17</v>
      </c>
      <c r="J1023" s="27" t="s">
        <v>18</v>
      </c>
      <c r="K1023" s="26"/>
      <c r="L1023" s="28">
        <f t="shared" si="413"/>
        <v>0</v>
      </c>
      <c r="M1023" s="28">
        <f t="shared" si="413"/>
        <v>2200</v>
      </c>
      <c r="N1023" s="28">
        <f t="shared" si="413"/>
        <v>4200</v>
      </c>
    </row>
    <row r="1024" spans="2:14" ht="56.25">
      <c r="B1024" s="25" t="s">
        <v>53</v>
      </c>
      <c r="C1024" s="26" t="s">
        <v>11</v>
      </c>
      <c r="D1024" s="24" t="s">
        <v>150</v>
      </c>
      <c r="E1024" s="25" t="s">
        <v>53</v>
      </c>
      <c r="F1024" s="26" t="s">
        <v>11</v>
      </c>
      <c r="G1024" s="27" t="s">
        <v>130</v>
      </c>
      <c r="H1024" s="27" t="s">
        <v>31</v>
      </c>
      <c r="I1024" s="27" t="s">
        <v>11</v>
      </c>
      <c r="J1024" s="27" t="s">
        <v>18</v>
      </c>
      <c r="K1024" s="26"/>
      <c r="L1024" s="28">
        <f t="shared" si="413"/>
        <v>0</v>
      </c>
      <c r="M1024" s="28">
        <f t="shared" si="413"/>
        <v>2200</v>
      </c>
      <c r="N1024" s="28">
        <f t="shared" si="413"/>
        <v>4200</v>
      </c>
    </row>
    <row r="1025" spans="2:14" ht="56.25">
      <c r="B1025" s="25" t="s">
        <v>53</v>
      </c>
      <c r="C1025" s="26" t="s">
        <v>11</v>
      </c>
      <c r="D1025" s="24" t="s">
        <v>141</v>
      </c>
      <c r="E1025" s="25" t="s">
        <v>53</v>
      </c>
      <c r="F1025" s="26" t="s">
        <v>11</v>
      </c>
      <c r="G1025" s="27" t="s">
        <v>130</v>
      </c>
      <c r="H1025" s="27" t="s">
        <v>31</v>
      </c>
      <c r="I1025" s="27" t="s">
        <v>11</v>
      </c>
      <c r="J1025" s="29" t="s">
        <v>142</v>
      </c>
      <c r="K1025" s="26"/>
      <c r="L1025" s="30">
        <f t="shared" si="413"/>
        <v>0</v>
      </c>
      <c r="M1025" s="30">
        <f t="shared" si="413"/>
        <v>2200</v>
      </c>
      <c r="N1025" s="30">
        <f t="shared" si="413"/>
        <v>4200</v>
      </c>
    </row>
    <row r="1026" spans="2:14" ht="56.25">
      <c r="B1026" s="25" t="s">
        <v>53</v>
      </c>
      <c r="C1026" s="26" t="s">
        <v>11</v>
      </c>
      <c r="D1026" s="24" t="s">
        <v>135</v>
      </c>
      <c r="E1026" s="25" t="s">
        <v>53</v>
      </c>
      <c r="F1026" s="26" t="s">
        <v>11</v>
      </c>
      <c r="G1026" s="27" t="s">
        <v>130</v>
      </c>
      <c r="H1026" s="27" t="s">
        <v>31</v>
      </c>
      <c r="I1026" s="27" t="s">
        <v>11</v>
      </c>
      <c r="J1026" s="29" t="s">
        <v>142</v>
      </c>
      <c r="K1026" s="26" t="s">
        <v>136</v>
      </c>
      <c r="L1026" s="30">
        <f t="shared" si="413"/>
        <v>0</v>
      </c>
      <c r="M1026" s="30">
        <f t="shared" si="413"/>
        <v>2200</v>
      </c>
      <c r="N1026" s="30">
        <f t="shared" si="413"/>
        <v>4200</v>
      </c>
    </row>
    <row r="1027" spans="2:14">
      <c r="B1027" s="25" t="s">
        <v>53</v>
      </c>
      <c r="C1027" s="26" t="s">
        <v>11</v>
      </c>
      <c r="D1027" s="24" t="s">
        <v>217</v>
      </c>
      <c r="E1027" s="25" t="s">
        <v>53</v>
      </c>
      <c r="F1027" s="26" t="s">
        <v>11</v>
      </c>
      <c r="G1027" s="27" t="s">
        <v>130</v>
      </c>
      <c r="H1027" s="27" t="s">
        <v>31</v>
      </c>
      <c r="I1027" s="27" t="s">
        <v>11</v>
      </c>
      <c r="J1027" s="29" t="s">
        <v>142</v>
      </c>
      <c r="K1027" s="26" t="s">
        <v>218</v>
      </c>
      <c r="L1027" s="30">
        <v>0</v>
      </c>
      <c r="M1027" s="30">
        <f>2200</f>
        <v>2200</v>
      </c>
      <c r="N1027" s="30">
        <f>4200</f>
        <v>4200</v>
      </c>
    </row>
    <row r="1028" spans="2:14">
      <c r="B1028" s="9"/>
      <c r="C1028" s="9"/>
      <c r="D1028" s="3"/>
      <c r="E1028" s="9"/>
      <c r="F1028" s="9"/>
      <c r="G1028" s="9"/>
      <c r="H1028" s="9"/>
      <c r="I1028" s="9"/>
      <c r="J1028" s="9"/>
      <c r="K1028" s="3"/>
    </row>
    <row r="1029" spans="2:14">
      <c r="B1029" s="3"/>
      <c r="C1029" s="3"/>
      <c r="D1029" s="190" t="s">
        <v>681</v>
      </c>
      <c r="E1029" s="190"/>
      <c r="F1029" s="190"/>
      <c r="G1029" s="190"/>
      <c r="H1029" s="190"/>
      <c r="I1029" s="190"/>
      <c r="J1029" s="190"/>
      <c r="K1029" s="190"/>
      <c r="L1029" s="190"/>
      <c r="M1029" s="190"/>
      <c r="N1029" s="190"/>
    </row>
    <row r="1030" spans="2:14">
      <c r="B1030" s="9"/>
      <c r="C1030" s="9"/>
      <c r="D1030" s="3"/>
      <c r="E1030" s="9"/>
      <c r="F1030" s="9"/>
      <c r="G1030" s="9"/>
      <c r="H1030" s="9"/>
      <c r="I1030" s="9"/>
      <c r="J1030" s="9"/>
      <c r="K1030" s="3"/>
    </row>
    <row r="1031" spans="2:14">
      <c r="B1031" s="196" t="s">
        <v>2</v>
      </c>
      <c r="C1031" s="196" t="s">
        <v>3</v>
      </c>
      <c r="D1031" s="194" t="s">
        <v>1</v>
      </c>
      <c r="E1031" s="196" t="s">
        <v>2</v>
      </c>
      <c r="F1031" s="196" t="s">
        <v>3</v>
      </c>
      <c r="G1031" s="198" t="s">
        <v>4</v>
      </c>
      <c r="H1031" s="199"/>
      <c r="I1031" s="199"/>
      <c r="J1031" s="200"/>
      <c r="K1031" s="196" t="s">
        <v>621</v>
      </c>
      <c r="L1031" s="193" t="s">
        <v>584</v>
      </c>
      <c r="M1031" s="176" t="s">
        <v>583</v>
      </c>
      <c r="N1031" s="176"/>
    </row>
    <row r="1032" spans="2:14">
      <c r="B1032" s="197"/>
      <c r="C1032" s="197"/>
      <c r="D1032" s="195"/>
      <c r="E1032" s="197"/>
      <c r="F1032" s="197"/>
      <c r="G1032" s="201"/>
      <c r="H1032" s="202"/>
      <c r="I1032" s="202"/>
      <c r="J1032" s="203"/>
      <c r="K1032" s="197"/>
      <c r="L1032" s="193"/>
      <c r="M1032" s="57" t="s">
        <v>585</v>
      </c>
      <c r="N1032" s="57" t="s">
        <v>679</v>
      </c>
    </row>
    <row r="1033" spans="2:14">
      <c r="B1033" s="61" t="s">
        <v>6</v>
      </c>
      <c r="C1033" s="61" t="s">
        <v>7</v>
      </c>
      <c r="D1033" s="62">
        <v>1</v>
      </c>
      <c r="E1033" s="61" t="s">
        <v>6</v>
      </c>
      <c r="F1033" s="61" t="s">
        <v>7</v>
      </c>
      <c r="G1033" s="204" t="s">
        <v>8</v>
      </c>
      <c r="H1033" s="204"/>
      <c r="I1033" s="204"/>
      <c r="J1033" s="204"/>
      <c r="K1033" s="61" t="s">
        <v>9</v>
      </c>
      <c r="L1033" s="44">
        <v>7</v>
      </c>
      <c r="M1033" s="44">
        <v>8</v>
      </c>
      <c r="N1033" s="44">
        <v>9</v>
      </c>
    </row>
    <row r="1034" spans="2:14" ht="38.25" thickBot="1">
      <c r="B1034" s="33"/>
      <c r="C1034" s="33"/>
      <c r="D1034" s="63" t="s">
        <v>622</v>
      </c>
      <c r="E1034" s="33"/>
      <c r="F1034" s="33"/>
      <c r="G1034" s="33"/>
      <c r="H1034" s="33"/>
      <c r="I1034" s="33"/>
      <c r="J1034" s="33"/>
      <c r="K1034" s="33"/>
      <c r="L1034" s="30">
        <f>L1011</f>
        <v>85964.6</v>
      </c>
      <c r="M1034" s="30">
        <f t="shared" ref="M1034:N1035" si="414">M1011</f>
        <v>76473.8</v>
      </c>
      <c r="N1034" s="30">
        <f t="shared" si="414"/>
        <v>76698.600000000006</v>
      </c>
    </row>
    <row r="1035" spans="2:14" ht="56.25">
      <c r="B1035" s="33"/>
      <c r="C1035" s="33"/>
      <c r="D1035" s="64" t="s">
        <v>623</v>
      </c>
      <c r="E1035" s="33"/>
      <c r="F1035" s="33"/>
      <c r="G1035" s="33"/>
      <c r="H1035" s="33"/>
      <c r="I1035" s="33"/>
      <c r="J1035" s="33"/>
      <c r="K1035" s="33"/>
      <c r="L1035" s="30">
        <f>L1012</f>
        <v>0</v>
      </c>
      <c r="M1035" s="30">
        <f t="shared" si="414"/>
        <v>2200</v>
      </c>
      <c r="N1035" s="30">
        <f t="shared" si="414"/>
        <v>4200</v>
      </c>
    </row>
    <row r="1036" spans="2:14" ht="37.5">
      <c r="B1036" s="33"/>
      <c r="C1036" s="33"/>
      <c r="D1036" s="65" t="s">
        <v>624</v>
      </c>
      <c r="E1036" s="33"/>
      <c r="F1036" s="33"/>
      <c r="G1036" s="33"/>
      <c r="H1036" s="33"/>
      <c r="I1036" s="33"/>
      <c r="J1036" s="33"/>
      <c r="K1036" s="33"/>
      <c r="L1036" s="30">
        <f>L1034+L1035</f>
        <v>85964.6</v>
      </c>
      <c r="M1036" s="30">
        <f t="shared" ref="M1036:N1036" si="415">M1034+M1035</f>
        <v>78673.8</v>
      </c>
      <c r="N1036" s="30">
        <f t="shared" si="415"/>
        <v>80898.600000000006</v>
      </c>
    </row>
    <row r="1037" spans="2:14">
      <c r="B1037" s="9"/>
      <c r="C1037" s="9"/>
      <c r="D1037" s="3"/>
      <c r="E1037" s="9"/>
      <c r="F1037" s="9"/>
      <c r="G1037" s="9"/>
      <c r="H1037" s="9"/>
      <c r="I1037" s="9"/>
      <c r="J1037" s="9"/>
      <c r="K1037" s="3"/>
    </row>
    <row r="1038" spans="2:14">
      <c r="B1038" s="9"/>
      <c r="C1038" s="9"/>
      <c r="D1038" s="3"/>
      <c r="E1038" s="9"/>
      <c r="F1038" s="9"/>
      <c r="G1038" s="9"/>
      <c r="H1038" s="9"/>
      <c r="I1038" s="9"/>
      <c r="J1038" s="9"/>
      <c r="K1038" s="3"/>
    </row>
    <row r="1039" spans="2:14">
      <c r="B1039" s="9"/>
      <c r="C1039" s="9"/>
      <c r="D1039" s="3"/>
      <c r="E1039" s="9"/>
      <c r="F1039" s="9"/>
      <c r="G1039" s="9"/>
      <c r="H1039" s="9"/>
      <c r="I1039" s="9"/>
      <c r="J1039" s="9"/>
      <c r="K1039" s="3"/>
    </row>
    <row r="1040" spans="2:14">
      <c r="B1040" s="9"/>
      <c r="C1040" s="9"/>
      <c r="D1040" s="3"/>
      <c r="E1040" s="9"/>
      <c r="F1040" s="9"/>
      <c r="G1040" s="9"/>
      <c r="H1040" s="9"/>
      <c r="I1040" s="9"/>
      <c r="J1040" s="9"/>
      <c r="K1040" s="3"/>
    </row>
    <row r="1041" spans="2:11">
      <c r="B1041" s="9"/>
      <c r="C1041" s="9"/>
      <c r="D1041" s="3"/>
      <c r="E1041" s="9"/>
      <c r="F1041" s="9"/>
      <c r="G1041" s="9"/>
      <c r="H1041" s="9"/>
      <c r="I1041" s="9"/>
      <c r="J1041" s="9"/>
      <c r="K1041" s="3"/>
    </row>
    <row r="1042" spans="2:11">
      <c r="B1042" s="9"/>
      <c r="C1042" s="9"/>
      <c r="D1042" s="3"/>
      <c r="E1042" s="9"/>
      <c r="F1042" s="9"/>
      <c r="G1042" s="9"/>
      <c r="H1042" s="9"/>
      <c r="I1042" s="9"/>
      <c r="J1042" s="9"/>
      <c r="K1042" s="3"/>
    </row>
    <row r="1043" spans="2:11">
      <c r="B1043" s="9"/>
      <c r="C1043" s="9"/>
      <c r="D1043" s="3"/>
      <c r="E1043" s="9"/>
      <c r="F1043" s="9"/>
      <c r="G1043" s="9"/>
      <c r="H1043" s="9"/>
      <c r="I1043" s="9"/>
      <c r="J1043" s="9"/>
      <c r="K1043" s="3"/>
    </row>
    <row r="1044" spans="2:11">
      <c r="B1044" s="9"/>
      <c r="C1044" s="9"/>
      <c r="D1044" s="3"/>
      <c r="E1044" s="9"/>
      <c r="F1044" s="9"/>
      <c r="G1044" s="9"/>
      <c r="H1044" s="9"/>
      <c r="I1044" s="9"/>
      <c r="J1044" s="9"/>
      <c r="K1044" s="3"/>
    </row>
    <row r="1045" spans="2:11">
      <c r="B1045" s="9"/>
      <c r="C1045" s="9"/>
      <c r="D1045" s="3"/>
      <c r="E1045" s="9"/>
      <c r="F1045" s="9"/>
      <c r="G1045" s="9"/>
      <c r="H1045" s="9"/>
      <c r="I1045" s="9"/>
      <c r="J1045" s="9"/>
      <c r="K1045" s="3"/>
    </row>
    <row r="1046" spans="2:11">
      <c r="B1046" s="9"/>
      <c r="C1046" s="9"/>
      <c r="D1046" s="3"/>
      <c r="E1046" s="9"/>
      <c r="F1046" s="9"/>
      <c r="G1046" s="9"/>
      <c r="H1046" s="9"/>
      <c r="I1046" s="9"/>
      <c r="J1046" s="9"/>
      <c r="K1046" s="3"/>
    </row>
    <row r="1047" spans="2:11">
      <c r="B1047" s="9"/>
      <c r="C1047" s="9"/>
      <c r="D1047" s="3"/>
      <c r="E1047" s="9"/>
      <c r="F1047" s="9"/>
      <c r="G1047" s="9"/>
      <c r="H1047" s="9"/>
      <c r="I1047" s="9"/>
      <c r="J1047" s="9"/>
      <c r="K1047" s="3"/>
    </row>
    <row r="1048" spans="2:11">
      <c r="B1048" s="9"/>
      <c r="C1048" s="9"/>
      <c r="D1048" s="3"/>
      <c r="E1048" s="9"/>
      <c r="F1048" s="9"/>
      <c r="G1048" s="9"/>
      <c r="H1048" s="9"/>
      <c r="I1048" s="9"/>
      <c r="J1048" s="9"/>
      <c r="K1048" s="3"/>
    </row>
    <row r="1049" spans="2:11">
      <c r="B1049" s="9"/>
      <c r="C1049" s="9"/>
      <c r="D1049" s="3"/>
      <c r="E1049" s="9"/>
      <c r="F1049" s="9"/>
      <c r="G1049" s="9"/>
      <c r="H1049" s="9"/>
      <c r="I1049" s="9"/>
      <c r="J1049" s="9"/>
      <c r="K1049" s="3"/>
    </row>
    <row r="1050" spans="2:11">
      <c r="B1050" s="9"/>
      <c r="C1050" s="9"/>
      <c r="D1050" s="3"/>
      <c r="E1050" s="9"/>
      <c r="F1050" s="9"/>
      <c r="G1050" s="9"/>
      <c r="H1050" s="9"/>
      <c r="I1050" s="9"/>
      <c r="J1050" s="9"/>
      <c r="K1050" s="3"/>
    </row>
    <row r="1051" spans="2:11">
      <c r="B1051" s="9"/>
      <c r="C1051" s="9"/>
      <c r="D1051" s="3"/>
      <c r="E1051" s="9"/>
      <c r="F1051" s="9"/>
      <c r="G1051" s="9"/>
      <c r="H1051" s="9"/>
      <c r="I1051" s="9"/>
      <c r="J1051" s="9"/>
      <c r="K1051" s="3"/>
    </row>
    <row r="1052" spans="2:11">
      <c r="B1052" s="9"/>
      <c r="C1052" s="9"/>
      <c r="D1052" s="3"/>
      <c r="E1052" s="9"/>
      <c r="F1052" s="9"/>
      <c r="G1052" s="9"/>
      <c r="H1052" s="9"/>
      <c r="I1052" s="9"/>
      <c r="J1052" s="9"/>
      <c r="K1052" s="3"/>
    </row>
    <row r="1053" spans="2:11">
      <c r="B1053" s="9"/>
      <c r="C1053" s="9"/>
      <c r="D1053" s="3"/>
      <c r="E1053" s="9"/>
      <c r="F1053" s="9"/>
      <c r="G1053" s="9"/>
      <c r="H1053" s="9"/>
      <c r="I1053" s="9"/>
      <c r="J1053" s="9"/>
      <c r="K1053" s="3"/>
    </row>
    <row r="1054" spans="2:11">
      <c r="B1054" s="9"/>
      <c r="C1054" s="9"/>
      <c r="D1054" s="3"/>
      <c r="E1054" s="9"/>
      <c r="F1054" s="9"/>
      <c r="G1054" s="9"/>
      <c r="H1054" s="9"/>
      <c r="I1054" s="9"/>
      <c r="J1054" s="9"/>
      <c r="K1054" s="3"/>
    </row>
    <row r="1055" spans="2:11">
      <c r="B1055" s="9"/>
      <c r="C1055" s="9"/>
      <c r="D1055" s="3"/>
      <c r="E1055" s="9"/>
      <c r="F1055" s="9"/>
      <c r="G1055" s="9"/>
      <c r="H1055" s="9"/>
      <c r="I1055" s="9"/>
      <c r="J1055" s="9"/>
      <c r="K1055" s="3"/>
    </row>
    <row r="1056" spans="2:11">
      <c r="B1056" s="9"/>
      <c r="C1056" s="9"/>
      <c r="D1056" s="3"/>
      <c r="E1056" s="9"/>
      <c r="F1056" s="9"/>
      <c r="G1056" s="9"/>
      <c r="H1056" s="9"/>
      <c r="I1056" s="9"/>
      <c r="J1056" s="9"/>
      <c r="K1056" s="3"/>
    </row>
    <row r="1057" spans="2:11">
      <c r="B1057" s="9"/>
      <c r="C1057" s="9"/>
      <c r="D1057" s="3"/>
      <c r="E1057" s="9"/>
      <c r="F1057" s="9"/>
      <c r="G1057" s="9"/>
      <c r="H1057" s="9"/>
      <c r="I1057" s="9"/>
      <c r="J1057" s="9"/>
      <c r="K1057" s="3"/>
    </row>
    <row r="1058" spans="2:11">
      <c r="B1058" s="9"/>
      <c r="C1058" s="9"/>
      <c r="D1058" s="3"/>
      <c r="E1058" s="9"/>
      <c r="F1058" s="9"/>
      <c r="G1058" s="9"/>
      <c r="H1058" s="9"/>
      <c r="I1058" s="9"/>
      <c r="J1058" s="9"/>
      <c r="K1058" s="3"/>
    </row>
    <row r="1059" spans="2:11">
      <c r="B1059" s="9"/>
      <c r="C1059" s="9"/>
      <c r="D1059" s="3"/>
      <c r="E1059" s="9"/>
      <c r="F1059" s="9"/>
      <c r="G1059" s="9"/>
      <c r="H1059" s="9"/>
      <c r="I1059" s="9"/>
      <c r="J1059" s="9"/>
      <c r="K1059" s="3"/>
    </row>
    <row r="1060" spans="2:11">
      <c r="B1060" s="9"/>
      <c r="C1060" s="9"/>
      <c r="D1060" s="3"/>
      <c r="E1060" s="9"/>
      <c r="F1060" s="9"/>
      <c r="G1060" s="9"/>
      <c r="H1060" s="9"/>
      <c r="I1060" s="9"/>
      <c r="J1060" s="9"/>
      <c r="K1060" s="3"/>
    </row>
    <row r="1061" spans="2:11">
      <c r="B1061" s="9"/>
      <c r="C1061" s="9"/>
      <c r="D1061" s="3"/>
      <c r="E1061" s="9"/>
      <c r="F1061" s="9"/>
      <c r="G1061" s="9"/>
      <c r="H1061" s="9"/>
      <c r="I1061" s="9"/>
      <c r="J1061" s="9"/>
      <c r="K1061" s="3"/>
    </row>
    <row r="1062" spans="2:11">
      <c r="B1062" s="9"/>
      <c r="C1062" s="9"/>
      <c r="D1062" s="3"/>
      <c r="E1062" s="9"/>
      <c r="F1062" s="9"/>
      <c r="G1062" s="9"/>
      <c r="H1062" s="9"/>
      <c r="I1062" s="9"/>
      <c r="J1062" s="9"/>
      <c r="K1062" s="3"/>
    </row>
    <row r="1063" spans="2:11">
      <c r="B1063" s="9"/>
      <c r="C1063" s="9"/>
      <c r="D1063" s="3"/>
      <c r="E1063" s="9"/>
      <c r="F1063" s="9"/>
      <c r="G1063" s="9"/>
      <c r="H1063" s="9"/>
      <c r="I1063" s="9"/>
      <c r="J1063" s="9"/>
      <c r="K1063" s="3"/>
    </row>
  </sheetData>
  <mergeCells count="34">
    <mergeCell ref="G1033:J1033"/>
    <mergeCell ref="B5:B6"/>
    <mergeCell ref="C5:C6"/>
    <mergeCell ref="B1017:B1018"/>
    <mergeCell ref="C1017:C1018"/>
    <mergeCell ref="B1031:B1032"/>
    <mergeCell ref="C1031:C1032"/>
    <mergeCell ref="G1019:J1019"/>
    <mergeCell ref="D1029:N1029"/>
    <mergeCell ref="D1031:D1032"/>
    <mergeCell ref="E1031:E1032"/>
    <mergeCell ref="F1031:F1032"/>
    <mergeCell ref="G1031:J1032"/>
    <mergeCell ref="K1031:K1032"/>
    <mergeCell ref="L1031:L1032"/>
    <mergeCell ref="M1031:N1031"/>
    <mergeCell ref="G7:J7"/>
    <mergeCell ref="D1015:N1015"/>
    <mergeCell ref="D1017:D1018"/>
    <mergeCell ref="E1017:E1018"/>
    <mergeCell ref="F1017:F1018"/>
    <mergeCell ref="G1017:J1018"/>
    <mergeCell ref="K1017:K1018"/>
    <mergeCell ref="L1017:L1018"/>
    <mergeCell ref="M1017:N1017"/>
    <mergeCell ref="D2:N2"/>
    <mergeCell ref="D3:K3"/>
    <mergeCell ref="D5:D6"/>
    <mergeCell ref="E5:E6"/>
    <mergeCell ref="F5:F6"/>
    <mergeCell ref="G5:J6"/>
    <mergeCell ref="K5:K6"/>
    <mergeCell ref="L5:L6"/>
    <mergeCell ref="M5:N5"/>
  </mergeCells>
  <pageMargins left="0.70866141732283472" right="0.70866141732283472" top="0.74803149606299213" bottom="0.74803149606299213" header="0.31496062992125984" footer="0.31496062992125984"/>
  <pageSetup paperSize="9" scale="73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2"/>
  <sheetViews>
    <sheetView view="pageBreakPreview" topLeftCell="B740" zoomScale="75" zoomScaleSheetLayoutView="75" workbookViewId="0">
      <selection activeCell="B897" sqref="B897"/>
    </sheetView>
  </sheetViews>
  <sheetFormatPr defaultColWidth="9.140625" defaultRowHeight="16.5"/>
  <cols>
    <col min="1" max="1" width="11.42578125" style="107" hidden="1" customWidth="1"/>
    <col min="2" max="2" width="64.5703125" style="103" customWidth="1"/>
    <col min="3" max="3" width="7.28515625" style="103" customWidth="1"/>
    <col min="4" max="4" width="6.7109375" style="103" customWidth="1"/>
    <col min="5" max="5" width="8.42578125" style="103" customWidth="1"/>
    <col min="6" max="6" width="10.42578125" style="103" customWidth="1"/>
    <col min="7" max="7" width="12.42578125" style="105" customWidth="1"/>
    <col min="8" max="10" width="16" style="107" customWidth="1"/>
    <col min="11" max="11" width="13.28515625" style="107" customWidth="1"/>
    <col min="12" max="16384" width="9.140625" style="107"/>
  </cols>
  <sheetData>
    <row r="1" spans="2:14" ht="18.75" hidden="1" customHeight="1">
      <c r="C1" s="104"/>
      <c r="H1" s="206" t="s">
        <v>683</v>
      </c>
      <c r="I1" s="206"/>
      <c r="J1" s="206"/>
      <c r="K1" s="106"/>
      <c r="L1" s="106"/>
      <c r="M1" s="106"/>
      <c r="N1" s="106"/>
    </row>
    <row r="2" spans="2:14" ht="18.75" hidden="1" customHeight="1">
      <c r="C2" s="104"/>
      <c r="H2" s="206" t="s">
        <v>625</v>
      </c>
      <c r="I2" s="206"/>
      <c r="J2" s="206"/>
      <c r="K2" s="106"/>
      <c r="L2" s="106"/>
      <c r="M2" s="106"/>
      <c r="N2" s="106"/>
    </row>
    <row r="3" spans="2:14" ht="18.75" hidden="1" customHeight="1">
      <c r="C3" s="104"/>
      <c r="H3" s="206" t="s">
        <v>626</v>
      </c>
      <c r="I3" s="206"/>
      <c r="J3" s="206"/>
      <c r="K3" s="106"/>
      <c r="L3" s="106"/>
      <c r="M3" s="106"/>
      <c r="N3" s="106"/>
    </row>
    <row r="4" spans="2:14" ht="18.75" hidden="1" customHeight="1">
      <c r="C4" s="104"/>
      <c r="H4" s="206" t="s">
        <v>627</v>
      </c>
      <c r="I4" s="206"/>
      <c r="J4" s="206"/>
      <c r="K4" s="106"/>
      <c r="L4" s="106"/>
      <c r="M4" s="106"/>
      <c r="N4" s="106"/>
    </row>
    <row r="5" spans="2:14" ht="18.75" hidden="1" customHeight="1">
      <c r="H5" s="207" t="s">
        <v>684</v>
      </c>
      <c r="I5" s="207"/>
      <c r="J5" s="207"/>
    </row>
    <row r="6" spans="2:14" ht="18.75" hidden="1" customHeight="1">
      <c r="H6" s="104"/>
      <c r="I6" s="104"/>
      <c r="J6" s="104"/>
    </row>
    <row r="7" spans="2:14" ht="18.75" customHeight="1">
      <c r="H7" s="104"/>
      <c r="I7" s="104"/>
      <c r="J7" s="104"/>
    </row>
    <row r="8" spans="2:14" s="108" customFormat="1" ht="66.75" customHeight="1">
      <c r="B8" s="208" t="s">
        <v>685</v>
      </c>
      <c r="C8" s="208"/>
      <c r="D8" s="208"/>
      <c r="E8" s="208"/>
      <c r="F8" s="208"/>
      <c r="G8" s="208"/>
      <c r="H8" s="208"/>
      <c r="I8" s="208"/>
      <c r="J8" s="208"/>
    </row>
    <row r="9" spans="2:14" s="108" customFormat="1">
      <c r="B9" s="208"/>
      <c r="C9" s="208"/>
      <c r="D9" s="208"/>
      <c r="E9" s="208"/>
      <c r="F9" s="208"/>
      <c r="G9" s="208"/>
      <c r="H9" s="109"/>
      <c r="I9" s="109"/>
      <c r="J9" s="109"/>
    </row>
    <row r="10" spans="2:14" s="108" customFormat="1">
      <c r="B10" s="109" t="s">
        <v>0</v>
      </c>
      <c r="C10" s="109"/>
      <c r="D10" s="109"/>
      <c r="E10" s="109"/>
      <c r="F10" s="110"/>
      <c r="G10" s="111"/>
      <c r="I10" s="108" t="s">
        <v>191</v>
      </c>
    </row>
    <row r="11" spans="2:14" s="108" customFormat="1">
      <c r="B11" s="209" t="s">
        <v>1</v>
      </c>
      <c r="C11" s="211" t="s">
        <v>4</v>
      </c>
      <c r="D11" s="210"/>
      <c r="E11" s="210"/>
      <c r="F11" s="210"/>
      <c r="G11" s="211" t="s">
        <v>5</v>
      </c>
      <c r="H11" s="209" t="s">
        <v>584</v>
      </c>
      <c r="I11" s="205" t="s">
        <v>583</v>
      </c>
      <c r="J11" s="205"/>
    </row>
    <row r="12" spans="2:14" s="108" customFormat="1" ht="20.25" customHeight="1">
      <c r="B12" s="210"/>
      <c r="C12" s="210"/>
      <c r="D12" s="210"/>
      <c r="E12" s="210"/>
      <c r="F12" s="210"/>
      <c r="G12" s="212"/>
      <c r="H12" s="209"/>
      <c r="I12" s="112" t="s">
        <v>585</v>
      </c>
      <c r="J12" s="113" t="s">
        <v>679</v>
      </c>
    </row>
    <row r="13" spans="2:14" s="108" customFormat="1" ht="17.25">
      <c r="B13" s="114">
        <v>1</v>
      </c>
      <c r="C13" s="211" t="s">
        <v>49</v>
      </c>
      <c r="D13" s="210"/>
      <c r="E13" s="210"/>
      <c r="F13" s="210"/>
      <c r="G13" s="113" t="s">
        <v>6</v>
      </c>
      <c r="H13" s="112">
        <v>4</v>
      </c>
      <c r="I13" s="112">
        <v>5</v>
      </c>
      <c r="J13" s="113" t="s">
        <v>9</v>
      </c>
    </row>
    <row r="14" spans="2:14" s="49" customFormat="1" ht="49.5">
      <c r="B14" s="49" t="s">
        <v>520</v>
      </c>
      <c r="C14" s="115" t="s">
        <v>40</v>
      </c>
      <c r="D14" s="115" t="s">
        <v>16</v>
      </c>
      <c r="E14" s="115" t="s">
        <v>17</v>
      </c>
      <c r="F14" s="115" t="s">
        <v>18</v>
      </c>
      <c r="G14" s="116"/>
      <c r="H14" s="117">
        <f>H15+H44</f>
        <v>350</v>
      </c>
      <c r="I14" s="117">
        <f t="shared" ref="I14:J14" si="0">I15+I44</f>
        <v>1350</v>
      </c>
      <c r="J14" s="117">
        <f t="shared" si="0"/>
        <v>2350</v>
      </c>
    </row>
    <row r="15" spans="2:14" s="56" customFormat="1" ht="49.5" hidden="1">
      <c r="B15" s="56" t="s">
        <v>212</v>
      </c>
      <c r="C15" s="118" t="s">
        <v>40</v>
      </c>
      <c r="D15" s="118" t="s">
        <v>31</v>
      </c>
      <c r="E15" s="118" t="s">
        <v>17</v>
      </c>
      <c r="F15" s="118" t="s">
        <v>18</v>
      </c>
      <c r="G15" s="119"/>
      <c r="H15" s="120">
        <f>H16+H20+H24+H28+H32+H36+H40</f>
        <v>0</v>
      </c>
      <c r="I15" s="120">
        <f t="shared" ref="I15:J15" si="1">I16+I20+I24+I28+I32+I36+I40</f>
        <v>0</v>
      </c>
      <c r="J15" s="120">
        <f t="shared" si="1"/>
        <v>0</v>
      </c>
    </row>
    <row r="16" spans="2:14" s="49" customFormat="1" ht="49.5" hidden="1">
      <c r="B16" s="56" t="s">
        <v>462</v>
      </c>
      <c r="C16" s="118" t="s">
        <v>40</v>
      </c>
      <c r="D16" s="118" t="s">
        <v>31</v>
      </c>
      <c r="E16" s="118" t="s">
        <v>194</v>
      </c>
      <c r="F16" s="118" t="s">
        <v>18</v>
      </c>
      <c r="G16" s="121"/>
      <c r="H16" s="122">
        <f>H17</f>
        <v>0</v>
      </c>
      <c r="I16" s="122">
        <f t="shared" ref="I16:J18" si="2">I17</f>
        <v>0</v>
      </c>
      <c r="J16" s="122">
        <f t="shared" si="2"/>
        <v>0</v>
      </c>
    </row>
    <row r="17" spans="2:10" s="49" customFormat="1" ht="33" hidden="1">
      <c r="B17" s="56" t="s">
        <v>463</v>
      </c>
      <c r="C17" s="118" t="s">
        <v>40</v>
      </c>
      <c r="D17" s="118" t="s">
        <v>31</v>
      </c>
      <c r="E17" s="118" t="s">
        <v>194</v>
      </c>
      <c r="F17" s="118" t="s">
        <v>464</v>
      </c>
      <c r="G17" s="121"/>
      <c r="H17" s="122">
        <f>H18</f>
        <v>0</v>
      </c>
      <c r="I17" s="122">
        <f t="shared" si="2"/>
        <v>0</v>
      </c>
      <c r="J17" s="122">
        <f t="shared" si="2"/>
        <v>0</v>
      </c>
    </row>
    <row r="18" spans="2:10" s="49" customFormat="1" ht="33" hidden="1">
      <c r="B18" s="56" t="s">
        <v>96</v>
      </c>
      <c r="C18" s="118" t="s">
        <v>40</v>
      </c>
      <c r="D18" s="118" t="s">
        <v>31</v>
      </c>
      <c r="E18" s="118" t="s">
        <v>194</v>
      </c>
      <c r="F18" s="118" t="s">
        <v>464</v>
      </c>
      <c r="G18" s="121" t="s">
        <v>34</v>
      </c>
      <c r="H18" s="122">
        <f>H19</f>
        <v>0</v>
      </c>
      <c r="I18" s="122">
        <f t="shared" si="2"/>
        <v>0</v>
      </c>
      <c r="J18" s="122">
        <f t="shared" si="2"/>
        <v>0</v>
      </c>
    </row>
    <row r="19" spans="2:10" s="49" customFormat="1" ht="33" hidden="1">
      <c r="B19" s="56" t="s">
        <v>23</v>
      </c>
      <c r="C19" s="118" t="s">
        <v>40</v>
      </c>
      <c r="D19" s="118" t="s">
        <v>31</v>
      </c>
      <c r="E19" s="118" t="s">
        <v>194</v>
      </c>
      <c r="F19" s="118" t="s">
        <v>464</v>
      </c>
      <c r="G19" s="121" t="s">
        <v>24</v>
      </c>
      <c r="H19" s="122"/>
      <c r="I19" s="122"/>
      <c r="J19" s="122"/>
    </row>
    <row r="20" spans="2:10" s="49" customFormat="1" ht="33" hidden="1">
      <c r="B20" s="123" t="s">
        <v>245</v>
      </c>
      <c r="C20" s="121" t="s">
        <v>40</v>
      </c>
      <c r="D20" s="121" t="s">
        <v>31</v>
      </c>
      <c r="E20" s="121" t="s">
        <v>195</v>
      </c>
      <c r="F20" s="121" t="s">
        <v>18</v>
      </c>
      <c r="G20" s="124"/>
      <c r="H20" s="120">
        <f t="shared" ref="H20:J22" si="3">H21</f>
        <v>0</v>
      </c>
      <c r="I20" s="120">
        <f t="shared" si="3"/>
        <v>0</v>
      </c>
      <c r="J20" s="120">
        <f t="shared" si="3"/>
        <v>0</v>
      </c>
    </row>
    <row r="21" spans="2:10" s="49" customFormat="1" hidden="1">
      <c r="B21" s="123" t="s">
        <v>165</v>
      </c>
      <c r="C21" s="121" t="s">
        <v>40</v>
      </c>
      <c r="D21" s="121" t="s">
        <v>31</v>
      </c>
      <c r="E21" s="121" t="s">
        <v>195</v>
      </c>
      <c r="F21" s="121" t="s">
        <v>166</v>
      </c>
      <c r="G21" s="124"/>
      <c r="H21" s="120">
        <f t="shared" si="3"/>
        <v>0</v>
      </c>
      <c r="I21" s="120">
        <f t="shared" si="3"/>
        <v>0</v>
      </c>
      <c r="J21" s="120">
        <f t="shared" si="3"/>
        <v>0</v>
      </c>
    </row>
    <row r="22" spans="2:10" s="49" customFormat="1" ht="33" hidden="1">
      <c r="B22" s="56" t="s">
        <v>125</v>
      </c>
      <c r="C22" s="121" t="s">
        <v>40</v>
      </c>
      <c r="D22" s="121" t="s">
        <v>31</v>
      </c>
      <c r="E22" s="121" t="s">
        <v>195</v>
      </c>
      <c r="F22" s="121" t="s">
        <v>166</v>
      </c>
      <c r="G22" s="121" t="s">
        <v>34</v>
      </c>
      <c r="H22" s="120">
        <f t="shared" si="3"/>
        <v>0</v>
      </c>
      <c r="I22" s="120">
        <f t="shared" si="3"/>
        <v>0</v>
      </c>
      <c r="J22" s="120">
        <f t="shared" si="3"/>
        <v>0</v>
      </c>
    </row>
    <row r="23" spans="2:10" s="49" customFormat="1" ht="33" hidden="1">
      <c r="B23" s="56" t="s">
        <v>23</v>
      </c>
      <c r="C23" s="121" t="s">
        <v>40</v>
      </c>
      <c r="D23" s="121" t="s">
        <v>31</v>
      </c>
      <c r="E23" s="121" t="s">
        <v>195</v>
      </c>
      <c r="F23" s="121" t="s">
        <v>166</v>
      </c>
      <c r="G23" s="121" t="s">
        <v>24</v>
      </c>
      <c r="H23" s="120"/>
      <c r="I23" s="120"/>
      <c r="J23" s="120"/>
    </row>
    <row r="24" spans="2:10" s="49" customFormat="1" ht="33" hidden="1">
      <c r="B24" s="56" t="s">
        <v>465</v>
      </c>
      <c r="C24" s="118" t="s">
        <v>40</v>
      </c>
      <c r="D24" s="118" t="s">
        <v>31</v>
      </c>
      <c r="E24" s="118" t="s">
        <v>247</v>
      </c>
      <c r="F24" s="118" t="s">
        <v>18</v>
      </c>
      <c r="G24" s="121"/>
      <c r="H24" s="122">
        <f>H25</f>
        <v>0</v>
      </c>
      <c r="I24" s="122">
        <f t="shared" ref="I24:J26" si="4">I25</f>
        <v>0</v>
      </c>
      <c r="J24" s="122">
        <f t="shared" si="4"/>
        <v>0</v>
      </c>
    </row>
    <row r="25" spans="2:10" s="49" customFormat="1" hidden="1">
      <c r="B25" s="56" t="s">
        <v>466</v>
      </c>
      <c r="C25" s="118" t="s">
        <v>40</v>
      </c>
      <c r="D25" s="118" t="s">
        <v>31</v>
      </c>
      <c r="E25" s="118" t="s">
        <v>247</v>
      </c>
      <c r="F25" s="118" t="s">
        <v>467</v>
      </c>
      <c r="G25" s="121"/>
      <c r="H25" s="122">
        <f>H26</f>
        <v>0</v>
      </c>
      <c r="I25" s="122">
        <f t="shared" si="4"/>
        <v>0</v>
      </c>
      <c r="J25" s="122">
        <f t="shared" si="4"/>
        <v>0</v>
      </c>
    </row>
    <row r="26" spans="2:10" s="49" customFormat="1" ht="33" hidden="1">
      <c r="B26" s="56" t="s">
        <v>96</v>
      </c>
      <c r="C26" s="118" t="s">
        <v>40</v>
      </c>
      <c r="D26" s="118" t="s">
        <v>31</v>
      </c>
      <c r="E26" s="118" t="s">
        <v>247</v>
      </c>
      <c r="F26" s="118" t="s">
        <v>467</v>
      </c>
      <c r="G26" s="121" t="s">
        <v>34</v>
      </c>
      <c r="H26" s="122">
        <f>H27</f>
        <v>0</v>
      </c>
      <c r="I26" s="122">
        <f t="shared" si="4"/>
        <v>0</v>
      </c>
      <c r="J26" s="122">
        <f t="shared" si="4"/>
        <v>0</v>
      </c>
    </row>
    <row r="27" spans="2:10" s="49" customFormat="1" ht="33" hidden="1">
      <c r="B27" s="56" t="s">
        <v>23</v>
      </c>
      <c r="C27" s="118" t="s">
        <v>40</v>
      </c>
      <c r="D27" s="118" t="s">
        <v>31</v>
      </c>
      <c r="E27" s="118" t="s">
        <v>247</v>
      </c>
      <c r="F27" s="118" t="s">
        <v>467</v>
      </c>
      <c r="G27" s="121" t="s">
        <v>24</v>
      </c>
      <c r="H27" s="122"/>
      <c r="I27" s="122"/>
      <c r="J27" s="122"/>
    </row>
    <row r="28" spans="2:10" s="49" customFormat="1" ht="49.5" hidden="1">
      <c r="B28" s="56" t="s">
        <v>211</v>
      </c>
      <c r="C28" s="121" t="s">
        <v>40</v>
      </c>
      <c r="D28" s="121" t="s">
        <v>31</v>
      </c>
      <c r="E28" s="121" t="s">
        <v>210</v>
      </c>
      <c r="F28" s="121" t="s">
        <v>18</v>
      </c>
      <c r="G28" s="121"/>
      <c r="H28" s="120">
        <f t="shared" ref="H28:J30" si="5">H29</f>
        <v>0</v>
      </c>
      <c r="I28" s="120">
        <f t="shared" si="5"/>
        <v>0</v>
      </c>
      <c r="J28" s="120">
        <f t="shared" si="5"/>
        <v>0</v>
      </c>
    </row>
    <row r="29" spans="2:10" s="49" customFormat="1" hidden="1">
      <c r="B29" s="56" t="s">
        <v>165</v>
      </c>
      <c r="C29" s="121" t="s">
        <v>40</v>
      </c>
      <c r="D29" s="121" t="s">
        <v>31</v>
      </c>
      <c r="E29" s="121" t="s">
        <v>210</v>
      </c>
      <c r="F29" s="121" t="s">
        <v>166</v>
      </c>
      <c r="G29" s="121"/>
      <c r="H29" s="120">
        <f t="shared" si="5"/>
        <v>0</v>
      </c>
      <c r="I29" s="120">
        <f t="shared" si="5"/>
        <v>0</v>
      </c>
      <c r="J29" s="120">
        <f t="shared" si="5"/>
        <v>0</v>
      </c>
    </row>
    <row r="30" spans="2:10" s="49" customFormat="1" ht="33" hidden="1">
      <c r="B30" s="56" t="s">
        <v>22</v>
      </c>
      <c r="C30" s="121" t="s">
        <v>40</v>
      </c>
      <c r="D30" s="121" t="s">
        <v>31</v>
      </c>
      <c r="E30" s="121" t="s">
        <v>210</v>
      </c>
      <c r="F30" s="121" t="s">
        <v>166</v>
      </c>
      <c r="G30" s="103">
        <v>200</v>
      </c>
      <c r="H30" s="120">
        <f t="shared" si="5"/>
        <v>0</v>
      </c>
      <c r="I30" s="120">
        <f t="shared" si="5"/>
        <v>0</v>
      </c>
      <c r="J30" s="120">
        <f t="shared" si="5"/>
        <v>0</v>
      </c>
    </row>
    <row r="31" spans="2:10" s="49" customFormat="1" ht="33" hidden="1">
      <c r="B31" s="56" t="s">
        <v>23</v>
      </c>
      <c r="C31" s="121" t="s">
        <v>40</v>
      </c>
      <c r="D31" s="121" t="s">
        <v>31</v>
      </c>
      <c r="E31" s="121" t="s">
        <v>210</v>
      </c>
      <c r="F31" s="121" t="s">
        <v>166</v>
      </c>
      <c r="G31" s="121" t="s">
        <v>24</v>
      </c>
      <c r="H31" s="120">
        <f>0</f>
        <v>0</v>
      </c>
      <c r="I31" s="120">
        <f>0</f>
        <v>0</v>
      </c>
      <c r="J31" s="120">
        <f>0</f>
        <v>0</v>
      </c>
    </row>
    <row r="32" spans="2:10" s="56" customFormat="1" ht="49.5" hidden="1">
      <c r="B32" s="56" t="s">
        <v>372</v>
      </c>
      <c r="C32" s="118" t="s">
        <v>40</v>
      </c>
      <c r="D32" s="118" t="s">
        <v>31</v>
      </c>
      <c r="E32" s="118" t="s">
        <v>373</v>
      </c>
      <c r="F32" s="118" t="s">
        <v>18</v>
      </c>
      <c r="G32" s="116"/>
      <c r="H32" s="120">
        <f>H33</f>
        <v>0</v>
      </c>
      <c r="I32" s="120">
        <f t="shared" ref="I32:J34" si="6">I33</f>
        <v>0</v>
      </c>
      <c r="J32" s="120">
        <f t="shared" si="6"/>
        <v>0</v>
      </c>
    </row>
    <row r="33" spans="2:10" s="56" customFormat="1" ht="49.5" hidden="1">
      <c r="B33" s="56" t="s">
        <v>374</v>
      </c>
      <c r="C33" s="118" t="s">
        <v>40</v>
      </c>
      <c r="D33" s="118" t="s">
        <v>31</v>
      </c>
      <c r="E33" s="118" t="s">
        <v>373</v>
      </c>
      <c r="F33" s="118" t="s">
        <v>375</v>
      </c>
      <c r="G33" s="116"/>
      <c r="H33" s="120">
        <f>H34</f>
        <v>0</v>
      </c>
      <c r="I33" s="120">
        <f t="shared" si="6"/>
        <v>0</v>
      </c>
      <c r="J33" s="120">
        <f t="shared" si="6"/>
        <v>0</v>
      </c>
    </row>
    <row r="34" spans="2:10" s="56" customFormat="1" ht="33" hidden="1">
      <c r="B34" s="125" t="s">
        <v>125</v>
      </c>
      <c r="C34" s="118" t="s">
        <v>40</v>
      </c>
      <c r="D34" s="118" t="s">
        <v>31</v>
      </c>
      <c r="E34" s="118" t="s">
        <v>373</v>
      </c>
      <c r="F34" s="118" t="s">
        <v>375</v>
      </c>
      <c r="G34" s="119" t="s">
        <v>34</v>
      </c>
      <c r="H34" s="120">
        <f>H35</f>
        <v>0</v>
      </c>
      <c r="I34" s="120">
        <f t="shared" si="6"/>
        <v>0</v>
      </c>
      <c r="J34" s="120">
        <f t="shared" si="6"/>
        <v>0</v>
      </c>
    </row>
    <row r="35" spans="2:10" s="56" customFormat="1" ht="33" hidden="1">
      <c r="B35" s="125" t="s">
        <v>23</v>
      </c>
      <c r="C35" s="118" t="s">
        <v>40</v>
      </c>
      <c r="D35" s="118" t="s">
        <v>31</v>
      </c>
      <c r="E35" s="118" t="s">
        <v>373</v>
      </c>
      <c r="F35" s="118" t="s">
        <v>375</v>
      </c>
      <c r="G35" s="119" t="s">
        <v>24</v>
      </c>
      <c r="H35" s="120"/>
      <c r="I35" s="120"/>
      <c r="J35" s="120"/>
    </row>
    <row r="36" spans="2:10" s="56" customFormat="1" ht="33" hidden="1">
      <c r="B36" s="56" t="s">
        <v>376</v>
      </c>
      <c r="C36" s="118" t="s">
        <v>40</v>
      </c>
      <c r="D36" s="118" t="s">
        <v>31</v>
      </c>
      <c r="E36" s="118" t="s">
        <v>377</v>
      </c>
      <c r="F36" s="118" t="s">
        <v>18</v>
      </c>
      <c r="G36" s="116"/>
      <c r="H36" s="120">
        <f>H37</f>
        <v>0</v>
      </c>
      <c r="I36" s="120">
        <f t="shared" ref="I36:J38" si="7">I37</f>
        <v>0</v>
      </c>
      <c r="J36" s="120">
        <f t="shared" si="7"/>
        <v>0</v>
      </c>
    </row>
    <row r="37" spans="2:10" s="56" customFormat="1" ht="33" hidden="1">
      <c r="B37" s="56" t="s">
        <v>378</v>
      </c>
      <c r="C37" s="118" t="s">
        <v>40</v>
      </c>
      <c r="D37" s="118" t="s">
        <v>31</v>
      </c>
      <c r="E37" s="118" t="s">
        <v>377</v>
      </c>
      <c r="F37" s="118" t="s">
        <v>379</v>
      </c>
      <c r="G37" s="116"/>
      <c r="H37" s="120">
        <f>H38</f>
        <v>0</v>
      </c>
      <c r="I37" s="120">
        <f t="shared" si="7"/>
        <v>0</v>
      </c>
      <c r="J37" s="120">
        <f t="shared" si="7"/>
        <v>0</v>
      </c>
    </row>
    <row r="38" spans="2:10" s="56" customFormat="1" ht="33" hidden="1">
      <c r="B38" s="125" t="s">
        <v>125</v>
      </c>
      <c r="C38" s="118" t="s">
        <v>40</v>
      </c>
      <c r="D38" s="118" t="s">
        <v>31</v>
      </c>
      <c r="E38" s="118" t="s">
        <v>377</v>
      </c>
      <c r="F38" s="118" t="s">
        <v>379</v>
      </c>
      <c r="G38" s="119" t="s">
        <v>34</v>
      </c>
      <c r="H38" s="120">
        <f>H39</f>
        <v>0</v>
      </c>
      <c r="I38" s="120">
        <f t="shared" si="7"/>
        <v>0</v>
      </c>
      <c r="J38" s="120">
        <f t="shared" si="7"/>
        <v>0</v>
      </c>
    </row>
    <row r="39" spans="2:10" s="56" customFormat="1" ht="33" hidden="1">
      <c r="B39" s="125" t="s">
        <v>23</v>
      </c>
      <c r="C39" s="118" t="s">
        <v>40</v>
      </c>
      <c r="D39" s="118" t="s">
        <v>31</v>
      </c>
      <c r="E39" s="118" t="s">
        <v>377</v>
      </c>
      <c r="F39" s="118" t="s">
        <v>379</v>
      </c>
      <c r="G39" s="119" t="s">
        <v>24</v>
      </c>
      <c r="H39" s="120"/>
      <c r="I39" s="120"/>
      <c r="J39" s="120"/>
    </row>
    <row r="40" spans="2:10" s="56" customFormat="1" ht="49.5" hidden="1">
      <c r="B40" s="56" t="s">
        <v>380</v>
      </c>
      <c r="C40" s="118" t="s">
        <v>40</v>
      </c>
      <c r="D40" s="118" t="s">
        <v>31</v>
      </c>
      <c r="E40" s="118" t="s">
        <v>381</v>
      </c>
      <c r="F40" s="118" t="s">
        <v>18</v>
      </c>
      <c r="G40" s="116"/>
      <c r="H40" s="120">
        <f>H41</f>
        <v>0</v>
      </c>
      <c r="I40" s="120">
        <f t="shared" ref="I40:J42" si="8">I41</f>
        <v>0</v>
      </c>
      <c r="J40" s="120">
        <f t="shared" si="8"/>
        <v>0</v>
      </c>
    </row>
    <row r="41" spans="2:10" s="56" customFormat="1" ht="33" hidden="1">
      <c r="B41" s="56" t="s">
        <v>382</v>
      </c>
      <c r="C41" s="118" t="s">
        <v>40</v>
      </c>
      <c r="D41" s="118" t="s">
        <v>31</v>
      </c>
      <c r="E41" s="118" t="s">
        <v>381</v>
      </c>
      <c r="F41" s="118" t="s">
        <v>383</v>
      </c>
      <c r="G41" s="116"/>
      <c r="H41" s="120">
        <f>H42</f>
        <v>0</v>
      </c>
      <c r="I41" s="120">
        <f t="shared" si="8"/>
        <v>0</v>
      </c>
      <c r="J41" s="120">
        <f t="shared" si="8"/>
        <v>0</v>
      </c>
    </row>
    <row r="42" spans="2:10" s="56" customFormat="1" ht="33" hidden="1">
      <c r="B42" s="125" t="s">
        <v>125</v>
      </c>
      <c r="C42" s="118" t="s">
        <v>40</v>
      </c>
      <c r="D42" s="118" t="s">
        <v>31</v>
      </c>
      <c r="E42" s="118" t="s">
        <v>381</v>
      </c>
      <c r="F42" s="118" t="s">
        <v>383</v>
      </c>
      <c r="G42" s="119" t="s">
        <v>34</v>
      </c>
      <c r="H42" s="120">
        <f>H43</f>
        <v>0</v>
      </c>
      <c r="I42" s="120">
        <f t="shared" si="8"/>
        <v>0</v>
      </c>
      <c r="J42" s="120">
        <f t="shared" si="8"/>
        <v>0</v>
      </c>
    </row>
    <row r="43" spans="2:10" s="56" customFormat="1" ht="33" hidden="1">
      <c r="B43" s="125" t="s">
        <v>23</v>
      </c>
      <c r="C43" s="118" t="s">
        <v>40</v>
      </c>
      <c r="D43" s="118" t="s">
        <v>31</v>
      </c>
      <c r="E43" s="118" t="s">
        <v>381</v>
      </c>
      <c r="F43" s="118" t="s">
        <v>383</v>
      </c>
      <c r="G43" s="119" t="s">
        <v>24</v>
      </c>
      <c r="H43" s="120"/>
      <c r="I43" s="120"/>
      <c r="J43" s="120"/>
    </row>
    <row r="44" spans="2:10" s="49" customFormat="1" ht="33">
      <c r="B44" s="49" t="s">
        <v>41</v>
      </c>
      <c r="C44" s="124" t="s">
        <v>40</v>
      </c>
      <c r="D44" s="124" t="s">
        <v>7</v>
      </c>
      <c r="E44" s="124" t="s">
        <v>17</v>
      </c>
      <c r="F44" s="124" t="s">
        <v>18</v>
      </c>
      <c r="G44" s="126"/>
      <c r="H44" s="117">
        <f>H45</f>
        <v>350</v>
      </c>
      <c r="I44" s="117">
        <f t="shared" ref="I44:J44" si="9">I45</f>
        <v>1350</v>
      </c>
      <c r="J44" s="117">
        <f t="shared" si="9"/>
        <v>2350</v>
      </c>
    </row>
    <row r="45" spans="2:10" s="49" customFormat="1" ht="33" hidden="1">
      <c r="B45" s="49" t="s">
        <v>42</v>
      </c>
      <c r="C45" s="124" t="s">
        <v>40</v>
      </c>
      <c r="D45" s="124" t="s">
        <v>7</v>
      </c>
      <c r="E45" s="124" t="s">
        <v>11</v>
      </c>
      <c r="F45" s="124" t="s">
        <v>18</v>
      </c>
      <c r="G45" s="126"/>
      <c r="H45" s="117">
        <f>H46+H49+H52+H55+H58+H61+H64+H67+H70+H73+H76+H79+H82+H85+H88+H91+H94+H97+H100+H103+H106+H109+H112+H115+H118</f>
        <v>350</v>
      </c>
      <c r="I45" s="117">
        <f t="shared" ref="I45:J45" si="10">I46+I49+I52+I55+I58+I61+I64+I67+I70+I73+I76+I79+I82+I85+I88+I91+I94+I97+I100+I103+I106+I109+I112+I115+I118</f>
        <v>1350</v>
      </c>
      <c r="J45" s="117">
        <f t="shared" si="10"/>
        <v>2350</v>
      </c>
    </row>
    <row r="46" spans="2:10" s="49" customFormat="1" ht="33" hidden="1">
      <c r="B46" s="56" t="s">
        <v>43</v>
      </c>
      <c r="C46" s="121" t="s">
        <v>40</v>
      </c>
      <c r="D46" s="121" t="s">
        <v>7</v>
      </c>
      <c r="E46" s="121" t="s">
        <v>11</v>
      </c>
      <c r="F46" s="121" t="s">
        <v>44</v>
      </c>
      <c r="G46" s="103"/>
      <c r="H46" s="120">
        <f>H47</f>
        <v>0</v>
      </c>
      <c r="I46" s="120">
        <f t="shared" ref="I46:J47" si="11">I47</f>
        <v>0</v>
      </c>
      <c r="J46" s="120">
        <f t="shared" si="11"/>
        <v>0</v>
      </c>
    </row>
    <row r="47" spans="2:10" s="49" customFormat="1" ht="33" hidden="1">
      <c r="B47" s="56" t="s">
        <v>45</v>
      </c>
      <c r="C47" s="121" t="s">
        <v>40</v>
      </c>
      <c r="D47" s="121" t="s">
        <v>7</v>
      </c>
      <c r="E47" s="121" t="s">
        <v>11</v>
      </c>
      <c r="F47" s="121" t="s">
        <v>44</v>
      </c>
      <c r="G47" s="103">
        <v>400</v>
      </c>
      <c r="H47" s="120">
        <f>H48</f>
        <v>0</v>
      </c>
      <c r="I47" s="120">
        <f t="shared" si="11"/>
        <v>0</v>
      </c>
      <c r="J47" s="120">
        <f t="shared" si="11"/>
        <v>0</v>
      </c>
    </row>
    <row r="48" spans="2:10" s="49" customFormat="1" hidden="1">
      <c r="B48" s="56" t="s">
        <v>46</v>
      </c>
      <c r="C48" s="121" t="s">
        <v>40</v>
      </c>
      <c r="D48" s="121" t="s">
        <v>7</v>
      </c>
      <c r="E48" s="121" t="s">
        <v>11</v>
      </c>
      <c r="F48" s="121" t="s">
        <v>44</v>
      </c>
      <c r="G48" s="103">
        <v>410</v>
      </c>
      <c r="H48" s="120"/>
      <c r="I48" s="120"/>
      <c r="J48" s="120"/>
    </row>
    <row r="49" spans="2:10" s="49" customFormat="1" ht="33" hidden="1">
      <c r="B49" s="56" t="s">
        <v>47</v>
      </c>
      <c r="C49" s="121" t="s">
        <v>40</v>
      </c>
      <c r="D49" s="121" t="s">
        <v>7</v>
      </c>
      <c r="E49" s="121" t="s">
        <v>11</v>
      </c>
      <c r="F49" s="121" t="s">
        <v>48</v>
      </c>
      <c r="G49" s="103"/>
      <c r="H49" s="120">
        <f>H50</f>
        <v>0</v>
      </c>
      <c r="I49" s="120">
        <f t="shared" ref="I49:J50" si="12">I50</f>
        <v>0</v>
      </c>
      <c r="J49" s="120">
        <f t="shared" si="12"/>
        <v>0</v>
      </c>
    </row>
    <row r="50" spans="2:10" s="49" customFormat="1" ht="33" hidden="1">
      <c r="B50" s="56" t="s">
        <v>22</v>
      </c>
      <c r="C50" s="121" t="s">
        <v>40</v>
      </c>
      <c r="D50" s="121" t="s">
        <v>7</v>
      </c>
      <c r="E50" s="121" t="s">
        <v>11</v>
      </c>
      <c r="F50" s="121" t="s">
        <v>48</v>
      </c>
      <c r="G50" s="103">
        <v>200</v>
      </c>
      <c r="H50" s="120">
        <f>H51</f>
        <v>0</v>
      </c>
      <c r="I50" s="120">
        <f t="shared" si="12"/>
        <v>0</v>
      </c>
      <c r="J50" s="120">
        <f t="shared" si="12"/>
        <v>0</v>
      </c>
    </row>
    <row r="51" spans="2:10" s="49" customFormat="1" ht="33" hidden="1">
      <c r="B51" s="56" t="s">
        <v>23</v>
      </c>
      <c r="C51" s="121" t="s">
        <v>40</v>
      </c>
      <c r="D51" s="121" t="s">
        <v>7</v>
      </c>
      <c r="E51" s="121" t="s">
        <v>11</v>
      </c>
      <c r="F51" s="121" t="s">
        <v>48</v>
      </c>
      <c r="G51" s="103">
        <v>240</v>
      </c>
      <c r="H51" s="120">
        <f>2200-2200</f>
        <v>0</v>
      </c>
      <c r="I51" s="120">
        <f t="shared" ref="I51:J51" si="13">2200-2200</f>
        <v>0</v>
      </c>
      <c r="J51" s="120">
        <f t="shared" si="13"/>
        <v>0</v>
      </c>
    </row>
    <row r="52" spans="2:10" s="56" customFormat="1" ht="49.5" hidden="1">
      <c r="B52" s="56" t="s">
        <v>182</v>
      </c>
      <c r="C52" s="121" t="s">
        <v>40</v>
      </c>
      <c r="D52" s="121" t="s">
        <v>7</v>
      </c>
      <c r="E52" s="121" t="s">
        <v>11</v>
      </c>
      <c r="F52" s="121" t="s">
        <v>181</v>
      </c>
      <c r="G52" s="103"/>
      <c r="H52" s="120">
        <f>H53</f>
        <v>0</v>
      </c>
      <c r="I52" s="120">
        <f t="shared" ref="I52:J53" si="14">I53</f>
        <v>0</v>
      </c>
      <c r="J52" s="120">
        <f t="shared" si="14"/>
        <v>0</v>
      </c>
    </row>
    <row r="53" spans="2:10" s="56" customFormat="1" ht="33" hidden="1">
      <c r="B53" s="56" t="s">
        <v>22</v>
      </c>
      <c r="C53" s="121" t="s">
        <v>40</v>
      </c>
      <c r="D53" s="121" t="s">
        <v>7</v>
      </c>
      <c r="E53" s="121" t="s">
        <v>11</v>
      </c>
      <c r="F53" s="121" t="s">
        <v>181</v>
      </c>
      <c r="G53" s="103">
        <v>200</v>
      </c>
      <c r="H53" s="120">
        <f>H54</f>
        <v>0</v>
      </c>
      <c r="I53" s="120">
        <f t="shared" si="14"/>
        <v>0</v>
      </c>
      <c r="J53" s="120">
        <f t="shared" si="14"/>
        <v>0</v>
      </c>
    </row>
    <row r="54" spans="2:10" s="56" customFormat="1" ht="33" hidden="1">
      <c r="B54" s="56" t="s">
        <v>23</v>
      </c>
      <c r="C54" s="121" t="s">
        <v>40</v>
      </c>
      <c r="D54" s="121" t="s">
        <v>7</v>
      </c>
      <c r="E54" s="121" t="s">
        <v>11</v>
      </c>
      <c r="F54" s="121" t="s">
        <v>181</v>
      </c>
      <c r="G54" s="103">
        <v>240</v>
      </c>
      <c r="H54" s="120">
        <f>0</f>
        <v>0</v>
      </c>
      <c r="I54" s="120">
        <f>0</f>
        <v>0</v>
      </c>
      <c r="J54" s="120">
        <f>0</f>
        <v>0</v>
      </c>
    </row>
    <row r="55" spans="2:10" s="56" customFormat="1" ht="49.5" hidden="1">
      <c r="B55" s="56" t="s">
        <v>184</v>
      </c>
      <c r="C55" s="121" t="s">
        <v>40</v>
      </c>
      <c r="D55" s="121" t="s">
        <v>7</v>
      </c>
      <c r="E55" s="121" t="s">
        <v>11</v>
      </c>
      <c r="F55" s="121" t="s">
        <v>183</v>
      </c>
      <c r="G55" s="103"/>
      <c r="H55" s="120">
        <f>H56</f>
        <v>0</v>
      </c>
      <c r="I55" s="120">
        <f t="shared" ref="I55:J56" si="15">I56</f>
        <v>0</v>
      </c>
      <c r="J55" s="120">
        <f t="shared" si="15"/>
        <v>0</v>
      </c>
    </row>
    <row r="56" spans="2:10" s="56" customFormat="1" ht="33" hidden="1">
      <c r="B56" s="56" t="s">
        <v>22</v>
      </c>
      <c r="C56" s="121" t="s">
        <v>40</v>
      </c>
      <c r="D56" s="121" t="s">
        <v>7</v>
      </c>
      <c r="E56" s="121" t="s">
        <v>11</v>
      </c>
      <c r="F56" s="121" t="s">
        <v>183</v>
      </c>
      <c r="G56" s="103">
        <v>200</v>
      </c>
      <c r="H56" s="120">
        <f>H57</f>
        <v>0</v>
      </c>
      <c r="I56" s="120">
        <f t="shared" si="15"/>
        <v>0</v>
      </c>
      <c r="J56" s="120">
        <f t="shared" si="15"/>
        <v>0</v>
      </c>
    </row>
    <row r="57" spans="2:10" s="56" customFormat="1" ht="33" hidden="1">
      <c r="B57" s="56" t="s">
        <v>23</v>
      </c>
      <c r="C57" s="121" t="s">
        <v>40</v>
      </c>
      <c r="D57" s="121" t="s">
        <v>7</v>
      </c>
      <c r="E57" s="121" t="s">
        <v>11</v>
      </c>
      <c r="F57" s="121" t="s">
        <v>183</v>
      </c>
      <c r="G57" s="103">
        <v>240</v>
      </c>
      <c r="H57" s="120">
        <f>0</f>
        <v>0</v>
      </c>
      <c r="I57" s="120">
        <f>0</f>
        <v>0</v>
      </c>
      <c r="J57" s="120">
        <f>0</f>
        <v>0</v>
      </c>
    </row>
    <row r="58" spans="2:10" s="56" customFormat="1" ht="66" hidden="1">
      <c r="B58" s="56" t="s">
        <v>186</v>
      </c>
      <c r="C58" s="121" t="s">
        <v>40</v>
      </c>
      <c r="D58" s="121" t="s">
        <v>7</v>
      </c>
      <c r="E58" s="121" t="s">
        <v>11</v>
      </c>
      <c r="F58" s="121" t="s">
        <v>185</v>
      </c>
      <c r="G58" s="103"/>
      <c r="H58" s="120">
        <f>H59</f>
        <v>0</v>
      </c>
      <c r="I58" s="120">
        <f t="shared" ref="I58:J59" si="16">I59</f>
        <v>0</v>
      </c>
      <c r="J58" s="120">
        <f t="shared" si="16"/>
        <v>0</v>
      </c>
    </row>
    <row r="59" spans="2:10" s="56" customFormat="1" ht="33" hidden="1">
      <c r="B59" s="56" t="s">
        <v>22</v>
      </c>
      <c r="C59" s="121" t="s">
        <v>40</v>
      </c>
      <c r="D59" s="121" t="s">
        <v>7</v>
      </c>
      <c r="E59" s="121" t="s">
        <v>11</v>
      </c>
      <c r="F59" s="121" t="s">
        <v>185</v>
      </c>
      <c r="G59" s="103">
        <v>200</v>
      </c>
      <c r="H59" s="120">
        <f>H60</f>
        <v>0</v>
      </c>
      <c r="I59" s="120">
        <f t="shared" si="16"/>
        <v>0</v>
      </c>
      <c r="J59" s="120">
        <f t="shared" si="16"/>
        <v>0</v>
      </c>
    </row>
    <row r="60" spans="2:10" s="56" customFormat="1" ht="33" hidden="1">
      <c r="B60" s="56" t="s">
        <v>23</v>
      </c>
      <c r="C60" s="121" t="s">
        <v>40</v>
      </c>
      <c r="D60" s="121" t="s">
        <v>7</v>
      </c>
      <c r="E60" s="121" t="s">
        <v>11</v>
      </c>
      <c r="F60" s="121" t="s">
        <v>185</v>
      </c>
      <c r="G60" s="103">
        <v>240</v>
      </c>
      <c r="H60" s="120">
        <f>0</f>
        <v>0</v>
      </c>
      <c r="I60" s="120">
        <f>0</f>
        <v>0</v>
      </c>
      <c r="J60" s="120">
        <f>0</f>
        <v>0</v>
      </c>
    </row>
    <row r="61" spans="2:10" s="56" customFormat="1" ht="49.5" hidden="1">
      <c r="B61" s="56" t="s">
        <v>188</v>
      </c>
      <c r="C61" s="121" t="s">
        <v>40</v>
      </c>
      <c r="D61" s="121" t="s">
        <v>7</v>
      </c>
      <c r="E61" s="121" t="s">
        <v>11</v>
      </c>
      <c r="F61" s="121" t="s">
        <v>187</v>
      </c>
      <c r="G61" s="103"/>
      <c r="H61" s="120">
        <f>H62</f>
        <v>0</v>
      </c>
      <c r="I61" s="120">
        <f t="shared" ref="I61:J62" si="17">I62</f>
        <v>0</v>
      </c>
      <c r="J61" s="120">
        <f t="shared" si="17"/>
        <v>0</v>
      </c>
    </row>
    <row r="62" spans="2:10" s="56" customFormat="1" ht="33" hidden="1">
      <c r="B62" s="56" t="s">
        <v>125</v>
      </c>
      <c r="C62" s="121" t="s">
        <v>40</v>
      </c>
      <c r="D62" s="121" t="s">
        <v>7</v>
      </c>
      <c r="E62" s="121" t="s">
        <v>11</v>
      </c>
      <c r="F62" s="121" t="s">
        <v>187</v>
      </c>
      <c r="G62" s="103">
        <v>200</v>
      </c>
      <c r="H62" s="120">
        <f>H63</f>
        <v>0</v>
      </c>
      <c r="I62" s="120">
        <f t="shared" si="17"/>
        <v>0</v>
      </c>
      <c r="J62" s="120">
        <f t="shared" si="17"/>
        <v>0</v>
      </c>
    </row>
    <row r="63" spans="2:10" s="56" customFormat="1" ht="33" hidden="1">
      <c r="B63" s="56" t="s">
        <v>23</v>
      </c>
      <c r="C63" s="121" t="s">
        <v>40</v>
      </c>
      <c r="D63" s="121" t="s">
        <v>7</v>
      </c>
      <c r="E63" s="121" t="s">
        <v>11</v>
      </c>
      <c r="F63" s="121" t="s">
        <v>187</v>
      </c>
      <c r="G63" s="103">
        <v>240</v>
      </c>
      <c r="H63" s="120"/>
      <c r="I63" s="120"/>
      <c r="J63" s="120"/>
    </row>
    <row r="64" spans="2:10" s="56" customFormat="1" ht="33" hidden="1">
      <c r="B64" s="56" t="s">
        <v>190</v>
      </c>
      <c r="C64" s="121" t="s">
        <v>40</v>
      </c>
      <c r="D64" s="121" t="s">
        <v>7</v>
      </c>
      <c r="E64" s="121" t="s">
        <v>11</v>
      </c>
      <c r="F64" s="121" t="s">
        <v>189</v>
      </c>
      <c r="G64" s="103"/>
      <c r="H64" s="120">
        <f>H65</f>
        <v>0</v>
      </c>
      <c r="I64" s="120">
        <f t="shared" ref="I64:J65" si="18">I65</f>
        <v>0</v>
      </c>
      <c r="J64" s="120">
        <f t="shared" si="18"/>
        <v>0</v>
      </c>
    </row>
    <row r="65" spans="2:10" s="56" customFormat="1" ht="33" hidden="1">
      <c r="B65" s="56" t="s">
        <v>45</v>
      </c>
      <c r="C65" s="121" t="s">
        <v>40</v>
      </c>
      <c r="D65" s="121" t="s">
        <v>7</v>
      </c>
      <c r="E65" s="121" t="s">
        <v>11</v>
      </c>
      <c r="F65" s="121" t="s">
        <v>189</v>
      </c>
      <c r="G65" s="103">
        <v>400</v>
      </c>
      <c r="H65" s="120">
        <f>H66</f>
        <v>0</v>
      </c>
      <c r="I65" s="120">
        <f t="shared" si="18"/>
        <v>0</v>
      </c>
      <c r="J65" s="120">
        <f t="shared" si="18"/>
        <v>0</v>
      </c>
    </row>
    <row r="66" spans="2:10" s="56" customFormat="1" hidden="1">
      <c r="B66" s="56" t="s">
        <v>51</v>
      </c>
      <c r="C66" s="121" t="s">
        <v>40</v>
      </c>
      <c r="D66" s="121" t="s">
        <v>7</v>
      </c>
      <c r="E66" s="121" t="s">
        <v>11</v>
      </c>
      <c r="F66" s="121" t="s">
        <v>189</v>
      </c>
      <c r="G66" s="103">
        <v>410</v>
      </c>
      <c r="H66" s="120">
        <f>(0+4000)-4000</f>
        <v>0</v>
      </c>
      <c r="I66" s="120">
        <f t="shared" ref="I66:J66" si="19">(0+4000)-4000</f>
        <v>0</v>
      </c>
      <c r="J66" s="120">
        <f t="shared" si="19"/>
        <v>0</v>
      </c>
    </row>
    <row r="67" spans="2:10" s="56" customFormat="1" ht="33" hidden="1">
      <c r="B67" s="56" t="s">
        <v>237</v>
      </c>
      <c r="C67" s="121" t="s">
        <v>40</v>
      </c>
      <c r="D67" s="121" t="s">
        <v>7</v>
      </c>
      <c r="E67" s="121" t="s">
        <v>11</v>
      </c>
      <c r="F67" s="121" t="s">
        <v>236</v>
      </c>
      <c r="G67" s="103"/>
      <c r="H67" s="120">
        <f>H68</f>
        <v>0</v>
      </c>
      <c r="I67" s="120">
        <f t="shared" ref="I67:J68" si="20">I68</f>
        <v>0</v>
      </c>
      <c r="J67" s="120">
        <f t="shared" si="20"/>
        <v>0</v>
      </c>
    </row>
    <row r="68" spans="2:10" s="56" customFormat="1" ht="33" hidden="1">
      <c r="B68" s="56" t="s">
        <v>125</v>
      </c>
      <c r="C68" s="121" t="s">
        <v>40</v>
      </c>
      <c r="D68" s="121" t="s">
        <v>7</v>
      </c>
      <c r="E68" s="121" t="s">
        <v>11</v>
      </c>
      <c r="F68" s="121" t="s">
        <v>236</v>
      </c>
      <c r="G68" s="103">
        <v>200</v>
      </c>
      <c r="H68" s="120">
        <f>H69</f>
        <v>0</v>
      </c>
      <c r="I68" s="120">
        <f t="shared" si="20"/>
        <v>0</v>
      </c>
      <c r="J68" s="120">
        <f t="shared" si="20"/>
        <v>0</v>
      </c>
    </row>
    <row r="69" spans="2:10" s="56" customFormat="1" ht="33" hidden="1">
      <c r="B69" s="56" t="s">
        <v>23</v>
      </c>
      <c r="C69" s="121" t="s">
        <v>40</v>
      </c>
      <c r="D69" s="121" t="s">
        <v>7</v>
      </c>
      <c r="E69" s="121" t="s">
        <v>11</v>
      </c>
      <c r="F69" s="121" t="s">
        <v>236</v>
      </c>
      <c r="G69" s="103">
        <v>240</v>
      </c>
      <c r="H69" s="120"/>
      <c r="I69" s="120"/>
      <c r="J69" s="120"/>
    </row>
    <row r="70" spans="2:10" s="56" customFormat="1" ht="33" hidden="1">
      <c r="B70" s="56" t="s">
        <v>235</v>
      </c>
      <c r="C70" s="121" t="s">
        <v>40</v>
      </c>
      <c r="D70" s="121" t="s">
        <v>7</v>
      </c>
      <c r="E70" s="121" t="s">
        <v>11</v>
      </c>
      <c r="F70" s="121" t="s">
        <v>234</v>
      </c>
      <c r="G70" s="103"/>
      <c r="H70" s="120">
        <f>H71</f>
        <v>0</v>
      </c>
      <c r="I70" s="120">
        <f t="shared" ref="I70:J71" si="21">I71</f>
        <v>0</v>
      </c>
      <c r="J70" s="120">
        <f t="shared" si="21"/>
        <v>0</v>
      </c>
    </row>
    <row r="71" spans="2:10" s="56" customFormat="1" ht="33" hidden="1">
      <c r="B71" s="56" t="s">
        <v>45</v>
      </c>
      <c r="C71" s="121" t="s">
        <v>40</v>
      </c>
      <c r="D71" s="121" t="s">
        <v>7</v>
      </c>
      <c r="E71" s="121" t="s">
        <v>11</v>
      </c>
      <c r="F71" s="121" t="s">
        <v>234</v>
      </c>
      <c r="G71" s="103">
        <v>400</v>
      </c>
      <c r="H71" s="120">
        <f>H72</f>
        <v>0</v>
      </c>
      <c r="I71" s="120">
        <f t="shared" si="21"/>
        <v>0</v>
      </c>
      <c r="J71" s="120">
        <f t="shared" si="21"/>
        <v>0</v>
      </c>
    </row>
    <row r="72" spans="2:10" s="56" customFormat="1" hidden="1">
      <c r="B72" s="56" t="s">
        <v>51</v>
      </c>
      <c r="C72" s="121" t="s">
        <v>40</v>
      </c>
      <c r="D72" s="121" t="s">
        <v>7</v>
      </c>
      <c r="E72" s="121" t="s">
        <v>11</v>
      </c>
      <c r="F72" s="121" t="s">
        <v>234</v>
      </c>
      <c r="G72" s="103">
        <v>410</v>
      </c>
      <c r="H72" s="120">
        <f>(5000)-5000</f>
        <v>0</v>
      </c>
      <c r="I72" s="120">
        <f t="shared" ref="I72:J72" si="22">(5000)-5000</f>
        <v>0</v>
      </c>
      <c r="J72" s="120">
        <f t="shared" si="22"/>
        <v>0</v>
      </c>
    </row>
    <row r="73" spans="2:10" s="56" customFormat="1" ht="49.5" hidden="1">
      <c r="B73" s="56" t="s">
        <v>357</v>
      </c>
      <c r="C73" s="118" t="s">
        <v>40</v>
      </c>
      <c r="D73" s="118" t="s">
        <v>7</v>
      </c>
      <c r="E73" s="118" t="s">
        <v>11</v>
      </c>
      <c r="F73" s="118" t="s">
        <v>356</v>
      </c>
      <c r="G73" s="103"/>
      <c r="H73" s="120">
        <f>H74</f>
        <v>0</v>
      </c>
      <c r="I73" s="120">
        <f t="shared" ref="I73:J74" si="23">I74</f>
        <v>0</v>
      </c>
      <c r="J73" s="120">
        <f t="shared" si="23"/>
        <v>0</v>
      </c>
    </row>
    <row r="74" spans="2:10" s="56" customFormat="1" ht="33" hidden="1">
      <c r="B74" s="56" t="s">
        <v>125</v>
      </c>
      <c r="C74" s="118" t="s">
        <v>40</v>
      </c>
      <c r="D74" s="118" t="s">
        <v>7</v>
      </c>
      <c r="E74" s="118" t="s">
        <v>11</v>
      </c>
      <c r="F74" s="118" t="s">
        <v>356</v>
      </c>
      <c r="G74" s="103">
        <v>200</v>
      </c>
      <c r="H74" s="120">
        <f>H75</f>
        <v>0</v>
      </c>
      <c r="I74" s="120">
        <f t="shared" si="23"/>
        <v>0</v>
      </c>
      <c r="J74" s="120">
        <f t="shared" si="23"/>
        <v>0</v>
      </c>
    </row>
    <row r="75" spans="2:10" s="56" customFormat="1" ht="33" hidden="1">
      <c r="B75" s="56" t="s">
        <v>23</v>
      </c>
      <c r="C75" s="118" t="s">
        <v>40</v>
      </c>
      <c r="D75" s="118" t="s">
        <v>7</v>
      </c>
      <c r="E75" s="118" t="s">
        <v>11</v>
      </c>
      <c r="F75" s="118" t="s">
        <v>356</v>
      </c>
      <c r="G75" s="103">
        <v>240</v>
      </c>
      <c r="H75" s="120"/>
      <c r="I75" s="120"/>
      <c r="J75" s="120"/>
    </row>
    <row r="76" spans="2:10" s="56" customFormat="1" ht="49.5" hidden="1">
      <c r="B76" s="56" t="s">
        <v>384</v>
      </c>
      <c r="C76" s="118" t="s">
        <v>40</v>
      </c>
      <c r="D76" s="118" t="s">
        <v>7</v>
      </c>
      <c r="E76" s="118" t="s">
        <v>11</v>
      </c>
      <c r="F76" s="118" t="s">
        <v>385</v>
      </c>
      <c r="G76" s="103"/>
      <c r="H76" s="120">
        <f>H77</f>
        <v>0</v>
      </c>
      <c r="I76" s="120">
        <f t="shared" ref="I76:J77" si="24">I77</f>
        <v>0</v>
      </c>
      <c r="J76" s="120">
        <f t="shared" si="24"/>
        <v>0</v>
      </c>
    </row>
    <row r="77" spans="2:10" s="56" customFormat="1" ht="33" hidden="1">
      <c r="B77" s="56" t="s">
        <v>125</v>
      </c>
      <c r="C77" s="118" t="s">
        <v>40</v>
      </c>
      <c r="D77" s="118" t="s">
        <v>7</v>
      </c>
      <c r="E77" s="118" t="s">
        <v>11</v>
      </c>
      <c r="F77" s="118" t="s">
        <v>385</v>
      </c>
      <c r="G77" s="103">
        <v>200</v>
      </c>
      <c r="H77" s="120">
        <f>H78</f>
        <v>0</v>
      </c>
      <c r="I77" s="120">
        <f t="shared" si="24"/>
        <v>0</v>
      </c>
      <c r="J77" s="120">
        <f t="shared" si="24"/>
        <v>0</v>
      </c>
    </row>
    <row r="78" spans="2:10" s="56" customFormat="1" ht="33" hidden="1">
      <c r="B78" s="56" t="s">
        <v>23</v>
      </c>
      <c r="C78" s="118" t="s">
        <v>40</v>
      </c>
      <c r="D78" s="118" t="s">
        <v>7</v>
      </c>
      <c r="E78" s="118" t="s">
        <v>11</v>
      </c>
      <c r="F78" s="118" t="s">
        <v>385</v>
      </c>
      <c r="G78" s="103">
        <v>240</v>
      </c>
      <c r="H78" s="120"/>
      <c r="I78" s="120"/>
      <c r="J78" s="120"/>
    </row>
    <row r="79" spans="2:10" s="56" customFormat="1" ht="49.5" hidden="1">
      <c r="B79" s="56" t="s">
        <v>386</v>
      </c>
      <c r="C79" s="118" t="s">
        <v>40</v>
      </c>
      <c r="D79" s="118" t="s">
        <v>7</v>
      </c>
      <c r="E79" s="118" t="s">
        <v>11</v>
      </c>
      <c r="F79" s="118" t="s">
        <v>387</v>
      </c>
      <c r="G79" s="103"/>
      <c r="H79" s="120">
        <f>H80</f>
        <v>0</v>
      </c>
      <c r="I79" s="120">
        <f t="shared" ref="I79:J80" si="25">I80</f>
        <v>0</v>
      </c>
      <c r="J79" s="120">
        <f t="shared" si="25"/>
        <v>0</v>
      </c>
    </row>
    <row r="80" spans="2:10" s="56" customFormat="1" ht="33" hidden="1">
      <c r="B80" s="56" t="s">
        <v>125</v>
      </c>
      <c r="C80" s="118" t="s">
        <v>40</v>
      </c>
      <c r="D80" s="118" t="s">
        <v>7</v>
      </c>
      <c r="E80" s="118" t="s">
        <v>11</v>
      </c>
      <c r="F80" s="118" t="s">
        <v>387</v>
      </c>
      <c r="G80" s="103">
        <v>200</v>
      </c>
      <c r="H80" s="120">
        <f>H81</f>
        <v>0</v>
      </c>
      <c r="I80" s="120">
        <f t="shared" si="25"/>
        <v>0</v>
      </c>
      <c r="J80" s="120">
        <f t="shared" si="25"/>
        <v>0</v>
      </c>
    </row>
    <row r="81" spans="2:10" s="56" customFormat="1" ht="33" hidden="1">
      <c r="B81" s="56" t="s">
        <v>23</v>
      </c>
      <c r="C81" s="118" t="s">
        <v>40</v>
      </c>
      <c r="D81" s="118" t="s">
        <v>7</v>
      </c>
      <c r="E81" s="118" t="s">
        <v>11</v>
      </c>
      <c r="F81" s="118" t="s">
        <v>387</v>
      </c>
      <c r="G81" s="103">
        <v>240</v>
      </c>
      <c r="H81" s="120"/>
      <c r="I81" s="120"/>
      <c r="J81" s="120"/>
    </row>
    <row r="82" spans="2:10" s="56" customFormat="1" ht="49.5" hidden="1">
      <c r="B82" s="56" t="s">
        <v>388</v>
      </c>
      <c r="C82" s="118" t="s">
        <v>40</v>
      </c>
      <c r="D82" s="118" t="s">
        <v>7</v>
      </c>
      <c r="E82" s="118" t="s">
        <v>11</v>
      </c>
      <c r="F82" s="118" t="s">
        <v>389</v>
      </c>
      <c r="G82" s="103"/>
      <c r="H82" s="120">
        <f>H83</f>
        <v>0</v>
      </c>
      <c r="I82" s="120">
        <f t="shared" ref="I82:J83" si="26">I83</f>
        <v>0</v>
      </c>
      <c r="J82" s="120">
        <f t="shared" si="26"/>
        <v>0</v>
      </c>
    </row>
    <row r="83" spans="2:10" s="56" customFormat="1" ht="33" hidden="1">
      <c r="B83" s="56" t="s">
        <v>125</v>
      </c>
      <c r="C83" s="118" t="s">
        <v>40</v>
      </c>
      <c r="D83" s="118" t="s">
        <v>7</v>
      </c>
      <c r="E83" s="118" t="s">
        <v>11</v>
      </c>
      <c r="F83" s="118" t="s">
        <v>389</v>
      </c>
      <c r="G83" s="103">
        <v>200</v>
      </c>
      <c r="H83" s="120">
        <f>H84</f>
        <v>0</v>
      </c>
      <c r="I83" s="120">
        <f t="shared" si="26"/>
        <v>0</v>
      </c>
      <c r="J83" s="120">
        <f t="shared" si="26"/>
        <v>0</v>
      </c>
    </row>
    <row r="84" spans="2:10" s="56" customFormat="1" ht="33" hidden="1">
      <c r="B84" s="56" t="s">
        <v>23</v>
      </c>
      <c r="C84" s="118" t="s">
        <v>40</v>
      </c>
      <c r="D84" s="118" t="s">
        <v>7</v>
      </c>
      <c r="E84" s="118" t="s">
        <v>11</v>
      </c>
      <c r="F84" s="118" t="s">
        <v>389</v>
      </c>
      <c r="G84" s="103">
        <v>240</v>
      </c>
      <c r="H84" s="120"/>
      <c r="I84" s="120"/>
      <c r="J84" s="120"/>
    </row>
    <row r="85" spans="2:10" s="56" customFormat="1" hidden="1">
      <c r="B85" s="56" t="s">
        <v>165</v>
      </c>
      <c r="C85" s="118" t="s">
        <v>40</v>
      </c>
      <c r="D85" s="118" t="s">
        <v>7</v>
      </c>
      <c r="E85" s="118" t="s">
        <v>11</v>
      </c>
      <c r="F85" s="118" t="s">
        <v>166</v>
      </c>
      <c r="G85" s="103"/>
      <c r="H85" s="127">
        <f>H86</f>
        <v>0</v>
      </c>
      <c r="I85" s="127">
        <f t="shared" ref="I85:J86" si="27">I86</f>
        <v>0</v>
      </c>
      <c r="J85" s="120">
        <f t="shared" si="27"/>
        <v>2000</v>
      </c>
    </row>
    <row r="86" spans="2:10" s="56" customFormat="1" ht="33" hidden="1">
      <c r="B86" s="56" t="s">
        <v>125</v>
      </c>
      <c r="C86" s="118" t="s">
        <v>40</v>
      </c>
      <c r="D86" s="118" t="s">
        <v>7</v>
      </c>
      <c r="E86" s="118" t="s">
        <v>11</v>
      </c>
      <c r="F86" s="118" t="s">
        <v>166</v>
      </c>
      <c r="G86" s="103">
        <v>200</v>
      </c>
      <c r="H86" s="127">
        <f>H87</f>
        <v>0</v>
      </c>
      <c r="I86" s="127">
        <f t="shared" si="27"/>
        <v>0</v>
      </c>
      <c r="J86" s="120">
        <f t="shared" si="27"/>
        <v>2000</v>
      </c>
    </row>
    <row r="87" spans="2:10" s="56" customFormat="1" ht="33.75" hidden="1">
      <c r="B87" s="56" t="s">
        <v>23</v>
      </c>
      <c r="C87" s="118" t="s">
        <v>40</v>
      </c>
      <c r="D87" s="118" t="s">
        <v>7</v>
      </c>
      <c r="E87" s="118" t="s">
        <v>11</v>
      </c>
      <c r="F87" s="118" t="s">
        <v>166</v>
      </c>
      <c r="G87" s="103">
        <v>240</v>
      </c>
      <c r="H87" s="45">
        <f>0</f>
        <v>0</v>
      </c>
      <c r="I87" s="45"/>
      <c r="J87" s="10">
        <f>2000</f>
        <v>2000</v>
      </c>
    </row>
    <row r="88" spans="2:10" s="56" customFormat="1" hidden="1">
      <c r="B88" s="56" t="s">
        <v>578</v>
      </c>
      <c r="C88" s="118" t="s">
        <v>40</v>
      </c>
      <c r="D88" s="118" t="s">
        <v>7</v>
      </c>
      <c r="E88" s="118" t="s">
        <v>11</v>
      </c>
      <c r="F88" s="118" t="s">
        <v>577</v>
      </c>
      <c r="G88" s="103"/>
      <c r="H88" s="120">
        <f>H89</f>
        <v>0</v>
      </c>
      <c r="I88" s="120">
        <f t="shared" ref="I88:J89" si="28">I89</f>
        <v>0</v>
      </c>
      <c r="J88" s="120">
        <f t="shared" si="28"/>
        <v>0</v>
      </c>
    </row>
    <row r="89" spans="2:10" s="56" customFormat="1" ht="33" hidden="1">
      <c r="B89" s="56" t="s">
        <v>125</v>
      </c>
      <c r="C89" s="118" t="s">
        <v>40</v>
      </c>
      <c r="D89" s="118" t="s">
        <v>7</v>
      </c>
      <c r="E89" s="118" t="s">
        <v>11</v>
      </c>
      <c r="F89" s="118" t="s">
        <v>577</v>
      </c>
      <c r="G89" s="103">
        <v>200</v>
      </c>
      <c r="H89" s="120">
        <f>H90</f>
        <v>0</v>
      </c>
      <c r="I89" s="120">
        <f t="shared" si="28"/>
        <v>0</v>
      </c>
      <c r="J89" s="120">
        <f t="shared" si="28"/>
        <v>0</v>
      </c>
    </row>
    <row r="90" spans="2:10" s="56" customFormat="1" ht="33" hidden="1">
      <c r="B90" s="56" t="s">
        <v>23</v>
      </c>
      <c r="C90" s="118" t="s">
        <v>40</v>
      </c>
      <c r="D90" s="118" t="s">
        <v>7</v>
      </c>
      <c r="E90" s="118" t="s">
        <v>11</v>
      </c>
      <c r="F90" s="118" t="s">
        <v>577</v>
      </c>
      <c r="G90" s="103">
        <v>240</v>
      </c>
      <c r="H90" s="120"/>
      <c r="I90" s="120"/>
      <c r="J90" s="120"/>
    </row>
    <row r="91" spans="2:10" s="56" customFormat="1" hidden="1">
      <c r="B91" s="56" t="s">
        <v>586</v>
      </c>
      <c r="C91" s="118" t="s">
        <v>40</v>
      </c>
      <c r="D91" s="118" t="s">
        <v>7</v>
      </c>
      <c r="E91" s="118" t="s">
        <v>11</v>
      </c>
      <c r="F91" s="118" t="s">
        <v>587</v>
      </c>
      <c r="G91" s="103"/>
      <c r="H91" s="120">
        <f>H92</f>
        <v>0</v>
      </c>
      <c r="I91" s="120">
        <f t="shared" ref="I91:J92" si="29">I92</f>
        <v>0</v>
      </c>
      <c r="J91" s="120">
        <f t="shared" si="29"/>
        <v>0</v>
      </c>
    </row>
    <row r="92" spans="2:10" s="56" customFormat="1" ht="33" hidden="1">
      <c r="B92" s="56" t="s">
        <v>125</v>
      </c>
      <c r="C92" s="118" t="s">
        <v>40</v>
      </c>
      <c r="D92" s="118" t="s">
        <v>7</v>
      </c>
      <c r="E92" s="118" t="s">
        <v>11</v>
      </c>
      <c r="F92" s="118" t="s">
        <v>587</v>
      </c>
      <c r="G92" s="103">
        <v>200</v>
      </c>
      <c r="H92" s="120">
        <f>H93</f>
        <v>0</v>
      </c>
      <c r="I92" s="120">
        <f t="shared" si="29"/>
        <v>0</v>
      </c>
      <c r="J92" s="120">
        <f t="shared" si="29"/>
        <v>0</v>
      </c>
    </row>
    <row r="93" spans="2:10" s="56" customFormat="1" ht="33" hidden="1">
      <c r="B93" s="56" t="s">
        <v>23</v>
      </c>
      <c r="C93" s="118" t="s">
        <v>40</v>
      </c>
      <c r="D93" s="118" t="s">
        <v>7</v>
      </c>
      <c r="E93" s="118" t="s">
        <v>11</v>
      </c>
      <c r="F93" s="118" t="s">
        <v>587</v>
      </c>
      <c r="G93" s="103">
        <v>240</v>
      </c>
      <c r="H93" s="120">
        <f>100-70-30</f>
        <v>0</v>
      </c>
      <c r="I93" s="120">
        <f t="shared" ref="I93:J93" si="30">100-70-30</f>
        <v>0</v>
      </c>
      <c r="J93" s="120">
        <f t="shared" si="30"/>
        <v>0</v>
      </c>
    </row>
    <row r="94" spans="2:10" s="56" customFormat="1" hidden="1">
      <c r="B94" s="56" t="s">
        <v>548</v>
      </c>
      <c r="C94" s="118" t="s">
        <v>40</v>
      </c>
      <c r="D94" s="118" t="s">
        <v>7</v>
      </c>
      <c r="E94" s="118" t="s">
        <v>11</v>
      </c>
      <c r="F94" s="118" t="s">
        <v>547</v>
      </c>
      <c r="G94" s="103"/>
      <c r="H94" s="120">
        <f>H95</f>
        <v>0</v>
      </c>
      <c r="I94" s="120">
        <f t="shared" ref="I94:J95" si="31">I95</f>
        <v>0</v>
      </c>
      <c r="J94" s="120">
        <f t="shared" si="31"/>
        <v>0</v>
      </c>
    </row>
    <row r="95" spans="2:10" s="56" customFormat="1" ht="33" hidden="1">
      <c r="B95" s="56" t="s">
        <v>125</v>
      </c>
      <c r="C95" s="118" t="s">
        <v>40</v>
      </c>
      <c r="D95" s="118" t="s">
        <v>7</v>
      </c>
      <c r="E95" s="118" t="s">
        <v>11</v>
      </c>
      <c r="F95" s="118" t="s">
        <v>547</v>
      </c>
      <c r="G95" s="103">
        <v>200</v>
      </c>
      <c r="H95" s="120">
        <f>H96</f>
        <v>0</v>
      </c>
      <c r="I95" s="120">
        <f t="shared" si="31"/>
        <v>0</v>
      </c>
      <c r="J95" s="120">
        <f t="shared" si="31"/>
        <v>0</v>
      </c>
    </row>
    <row r="96" spans="2:10" s="56" customFormat="1" ht="33" hidden="1">
      <c r="B96" s="56" t="s">
        <v>23</v>
      </c>
      <c r="C96" s="118" t="s">
        <v>40</v>
      </c>
      <c r="D96" s="118" t="s">
        <v>7</v>
      </c>
      <c r="E96" s="118" t="s">
        <v>11</v>
      </c>
      <c r="F96" s="118" t="s">
        <v>547</v>
      </c>
      <c r="G96" s="103">
        <v>240</v>
      </c>
      <c r="H96" s="120"/>
      <c r="I96" s="120"/>
      <c r="J96" s="120"/>
    </row>
    <row r="97" spans="2:10" s="56" customFormat="1" ht="49.5" hidden="1">
      <c r="B97" s="56" t="s">
        <v>550</v>
      </c>
      <c r="C97" s="118" t="s">
        <v>40</v>
      </c>
      <c r="D97" s="118" t="s">
        <v>7</v>
      </c>
      <c r="E97" s="118" t="s">
        <v>11</v>
      </c>
      <c r="F97" s="118" t="s">
        <v>549</v>
      </c>
      <c r="G97" s="103"/>
      <c r="H97" s="120">
        <f>H98</f>
        <v>0</v>
      </c>
      <c r="I97" s="120">
        <f t="shared" ref="I97:J98" si="32">I98</f>
        <v>0</v>
      </c>
      <c r="J97" s="120">
        <f t="shared" si="32"/>
        <v>0</v>
      </c>
    </row>
    <row r="98" spans="2:10" s="56" customFormat="1" ht="33" hidden="1">
      <c r="B98" s="56" t="s">
        <v>45</v>
      </c>
      <c r="C98" s="118" t="s">
        <v>40</v>
      </c>
      <c r="D98" s="118" t="s">
        <v>7</v>
      </c>
      <c r="E98" s="118" t="s">
        <v>11</v>
      </c>
      <c r="F98" s="118" t="s">
        <v>549</v>
      </c>
      <c r="G98" s="103">
        <v>400</v>
      </c>
      <c r="H98" s="120">
        <f>H99</f>
        <v>0</v>
      </c>
      <c r="I98" s="120">
        <f t="shared" si="32"/>
        <v>0</v>
      </c>
      <c r="J98" s="120">
        <f t="shared" si="32"/>
        <v>0</v>
      </c>
    </row>
    <row r="99" spans="2:10" s="56" customFormat="1" hidden="1">
      <c r="B99" s="56" t="s">
        <v>46</v>
      </c>
      <c r="C99" s="118" t="s">
        <v>40</v>
      </c>
      <c r="D99" s="118" t="s">
        <v>7</v>
      </c>
      <c r="E99" s="118" t="s">
        <v>11</v>
      </c>
      <c r="F99" s="118" t="s">
        <v>549</v>
      </c>
      <c r="G99" s="103">
        <v>410</v>
      </c>
      <c r="H99" s="120">
        <f>0+2750-2750</f>
        <v>0</v>
      </c>
      <c r="I99" s="120">
        <f t="shared" ref="I99:J99" si="33">0+2750-2750</f>
        <v>0</v>
      </c>
      <c r="J99" s="120">
        <f t="shared" si="33"/>
        <v>0</v>
      </c>
    </row>
    <row r="100" spans="2:10" s="56" customFormat="1" ht="49.5" hidden="1">
      <c r="B100" s="56" t="s">
        <v>562</v>
      </c>
      <c r="C100" s="118" t="s">
        <v>40</v>
      </c>
      <c r="D100" s="118" t="s">
        <v>7</v>
      </c>
      <c r="E100" s="118" t="s">
        <v>11</v>
      </c>
      <c r="F100" s="118" t="s">
        <v>561</v>
      </c>
      <c r="G100" s="103"/>
      <c r="H100" s="120">
        <f>H101</f>
        <v>0</v>
      </c>
      <c r="I100" s="120">
        <f t="shared" ref="I100:J101" si="34">I101</f>
        <v>0</v>
      </c>
      <c r="J100" s="120">
        <f t="shared" si="34"/>
        <v>0</v>
      </c>
    </row>
    <row r="101" spans="2:10" s="56" customFormat="1" ht="33" hidden="1">
      <c r="B101" s="56" t="s">
        <v>45</v>
      </c>
      <c r="C101" s="118" t="s">
        <v>40</v>
      </c>
      <c r="D101" s="118" t="s">
        <v>7</v>
      </c>
      <c r="E101" s="118" t="s">
        <v>11</v>
      </c>
      <c r="F101" s="118" t="s">
        <v>561</v>
      </c>
      <c r="G101" s="103">
        <v>400</v>
      </c>
      <c r="H101" s="120">
        <f>H102</f>
        <v>0</v>
      </c>
      <c r="I101" s="120">
        <f t="shared" si="34"/>
        <v>0</v>
      </c>
      <c r="J101" s="120">
        <f t="shared" si="34"/>
        <v>0</v>
      </c>
    </row>
    <row r="102" spans="2:10" s="56" customFormat="1" hidden="1">
      <c r="B102" s="56" t="s">
        <v>46</v>
      </c>
      <c r="C102" s="118" t="s">
        <v>40</v>
      </c>
      <c r="D102" s="118" t="s">
        <v>7</v>
      </c>
      <c r="E102" s="118" t="s">
        <v>11</v>
      </c>
      <c r="F102" s="118" t="s">
        <v>561</v>
      </c>
      <c r="G102" s="103">
        <v>410</v>
      </c>
      <c r="H102" s="120"/>
      <c r="I102" s="120"/>
      <c r="J102" s="120"/>
    </row>
    <row r="103" spans="2:10" s="56" customFormat="1" ht="33" hidden="1">
      <c r="B103" s="56" t="s">
        <v>588</v>
      </c>
      <c r="C103" s="118" t="s">
        <v>40</v>
      </c>
      <c r="D103" s="118" t="s">
        <v>7</v>
      </c>
      <c r="E103" s="118" t="s">
        <v>11</v>
      </c>
      <c r="F103" s="118" t="s">
        <v>589</v>
      </c>
      <c r="G103" s="103"/>
      <c r="H103" s="120">
        <f>H104</f>
        <v>350</v>
      </c>
      <c r="I103" s="120">
        <f t="shared" ref="I103:J104" si="35">I104</f>
        <v>350</v>
      </c>
      <c r="J103" s="120">
        <f t="shared" si="35"/>
        <v>350</v>
      </c>
    </row>
    <row r="104" spans="2:10" s="56" customFormat="1" ht="33" hidden="1">
      <c r="B104" s="56" t="s">
        <v>125</v>
      </c>
      <c r="C104" s="118" t="s">
        <v>40</v>
      </c>
      <c r="D104" s="118" t="s">
        <v>7</v>
      </c>
      <c r="E104" s="118" t="s">
        <v>11</v>
      </c>
      <c r="F104" s="118" t="s">
        <v>589</v>
      </c>
      <c r="G104" s="103">
        <v>200</v>
      </c>
      <c r="H104" s="120">
        <f>H105</f>
        <v>350</v>
      </c>
      <c r="I104" s="120">
        <f t="shared" si="35"/>
        <v>350</v>
      </c>
      <c r="J104" s="120">
        <f t="shared" si="35"/>
        <v>350</v>
      </c>
    </row>
    <row r="105" spans="2:10" s="56" customFormat="1" ht="33.75" hidden="1">
      <c r="B105" s="56" t="s">
        <v>23</v>
      </c>
      <c r="C105" s="118" t="s">
        <v>40</v>
      </c>
      <c r="D105" s="118" t="s">
        <v>7</v>
      </c>
      <c r="E105" s="118" t="s">
        <v>11</v>
      </c>
      <c r="F105" s="118" t="s">
        <v>589</v>
      </c>
      <c r="G105" s="103">
        <v>240</v>
      </c>
      <c r="H105" s="10">
        <f>350</f>
        <v>350</v>
      </c>
      <c r="I105" s="10">
        <f>350</f>
        <v>350</v>
      </c>
      <c r="J105" s="10">
        <f>350</f>
        <v>350</v>
      </c>
    </row>
    <row r="106" spans="2:10" s="56" customFormat="1" ht="33" hidden="1">
      <c r="B106" s="56" t="s">
        <v>590</v>
      </c>
      <c r="C106" s="118" t="s">
        <v>40</v>
      </c>
      <c r="D106" s="118" t="s">
        <v>7</v>
      </c>
      <c r="E106" s="118" t="s">
        <v>11</v>
      </c>
      <c r="F106" s="118" t="s">
        <v>591</v>
      </c>
      <c r="G106" s="103"/>
      <c r="H106" s="120">
        <f>H107</f>
        <v>0</v>
      </c>
      <c r="I106" s="120">
        <f t="shared" ref="I106:J107" si="36">I107</f>
        <v>0</v>
      </c>
      <c r="J106" s="120">
        <f t="shared" si="36"/>
        <v>0</v>
      </c>
    </row>
    <row r="107" spans="2:10" s="56" customFormat="1" ht="33" hidden="1">
      <c r="B107" s="56" t="s">
        <v>125</v>
      </c>
      <c r="C107" s="118" t="s">
        <v>40</v>
      </c>
      <c r="D107" s="118" t="s">
        <v>7</v>
      </c>
      <c r="E107" s="118" t="s">
        <v>11</v>
      </c>
      <c r="F107" s="118" t="s">
        <v>591</v>
      </c>
      <c r="G107" s="103">
        <v>200</v>
      </c>
      <c r="H107" s="120">
        <f>H108</f>
        <v>0</v>
      </c>
      <c r="I107" s="120">
        <f t="shared" si="36"/>
        <v>0</v>
      </c>
      <c r="J107" s="120">
        <f t="shared" si="36"/>
        <v>0</v>
      </c>
    </row>
    <row r="108" spans="2:10" s="56" customFormat="1" ht="33" hidden="1">
      <c r="B108" s="56" t="s">
        <v>23</v>
      </c>
      <c r="C108" s="118" t="s">
        <v>40</v>
      </c>
      <c r="D108" s="118" t="s">
        <v>7</v>
      </c>
      <c r="E108" s="118" t="s">
        <v>11</v>
      </c>
      <c r="F108" s="118" t="s">
        <v>591</v>
      </c>
      <c r="G108" s="103">
        <v>240</v>
      </c>
      <c r="H108" s="120"/>
      <c r="I108" s="120"/>
      <c r="J108" s="120"/>
    </row>
    <row r="109" spans="2:10" s="56" customFormat="1" ht="49.5" hidden="1">
      <c r="B109" s="56" t="s">
        <v>592</v>
      </c>
      <c r="C109" s="118" t="s">
        <v>40</v>
      </c>
      <c r="D109" s="118" t="s">
        <v>7</v>
      </c>
      <c r="E109" s="118" t="s">
        <v>11</v>
      </c>
      <c r="F109" s="118" t="s">
        <v>593</v>
      </c>
      <c r="G109" s="103"/>
      <c r="H109" s="120">
        <f>H110</f>
        <v>0</v>
      </c>
      <c r="I109" s="120">
        <f t="shared" ref="I109:J110" si="37">I110</f>
        <v>0</v>
      </c>
      <c r="J109" s="120">
        <f t="shared" si="37"/>
        <v>0</v>
      </c>
    </row>
    <row r="110" spans="2:10" s="56" customFormat="1" ht="33" hidden="1">
      <c r="B110" s="56" t="s">
        <v>125</v>
      </c>
      <c r="C110" s="118" t="s">
        <v>40</v>
      </c>
      <c r="D110" s="118" t="s">
        <v>7</v>
      </c>
      <c r="E110" s="118" t="s">
        <v>11</v>
      </c>
      <c r="F110" s="118" t="s">
        <v>593</v>
      </c>
      <c r="G110" s="103">
        <v>200</v>
      </c>
      <c r="H110" s="120">
        <f>H111</f>
        <v>0</v>
      </c>
      <c r="I110" s="120">
        <f t="shared" si="37"/>
        <v>0</v>
      </c>
      <c r="J110" s="120">
        <f t="shared" si="37"/>
        <v>0</v>
      </c>
    </row>
    <row r="111" spans="2:10" s="56" customFormat="1" ht="33" hidden="1">
      <c r="B111" s="56" t="s">
        <v>23</v>
      </c>
      <c r="C111" s="118" t="s">
        <v>40</v>
      </c>
      <c r="D111" s="118" t="s">
        <v>7</v>
      </c>
      <c r="E111" s="118" t="s">
        <v>11</v>
      </c>
      <c r="F111" s="118" t="s">
        <v>593</v>
      </c>
      <c r="G111" s="103">
        <v>240</v>
      </c>
      <c r="H111" s="120"/>
      <c r="I111" s="120"/>
      <c r="J111" s="120"/>
    </row>
    <row r="112" spans="2:10" s="56" customFormat="1" hidden="1">
      <c r="B112" s="56" t="s">
        <v>594</v>
      </c>
      <c r="C112" s="118" t="s">
        <v>40</v>
      </c>
      <c r="D112" s="118" t="s">
        <v>7</v>
      </c>
      <c r="E112" s="118" t="s">
        <v>11</v>
      </c>
      <c r="F112" s="118" t="s">
        <v>595</v>
      </c>
      <c r="G112" s="103"/>
      <c r="H112" s="127">
        <f>H113</f>
        <v>0</v>
      </c>
      <c r="I112" s="120">
        <f t="shared" ref="I112:J113" si="38">I113</f>
        <v>1000</v>
      </c>
      <c r="J112" s="127">
        <f t="shared" si="38"/>
        <v>0</v>
      </c>
    </row>
    <row r="113" spans="2:10" s="56" customFormat="1" ht="33" hidden="1">
      <c r="B113" s="56" t="s">
        <v>125</v>
      </c>
      <c r="C113" s="118" t="s">
        <v>40</v>
      </c>
      <c r="D113" s="118" t="s">
        <v>7</v>
      </c>
      <c r="E113" s="118" t="s">
        <v>11</v>
      </c>
      <c r="F113" s="118" t="s">
        <v>595</v>
      </c>
      <c r="G113" s="103">
        <v>200</v>
      </c>
      <c r="H113" s="127">
        <f>H114</f>
        <v>0</v>
      </c>
      <c r="I113" s="120">
        <f t="shared" si="38"/>
        <v>1000</v>
      </c>
      <c r="J113" s="127">
        <f t="shared" si="38"/>
        <v>0</v>
      </c>
    </row>
    <row r="114" spans="2:10" s="56" customFormat="1" ht="33.75" hidden="1">
      <c r="B114" s="56" t="s">
        <v>23</v>
      </c>
      <c r="C114" s="118" t="s">
        <v>40</v>
      </c>
      <c r="D114" s="118" t="s">
        <v>7</v>
      </c>
      <c r="E114" s="118" t="s">
        <v>11</v>
      </c>
      <c r="F114" s="118" t="s">
        <v>595</v>
      </c>
      <c r="G114" s="103">
        <v>240</v>
      </c>
      <c r="H114" s="45"/>
      <c r="I114" s="10">
        <f>1000</f>
        <v>1000</v>
      </c>
      <c r="J114" s="45"/>
    </row>
    <row r="115" spans="2:10" s="56" customFormat="1" ht="49.5" hidden="1">
      <c r="B115" s="56" t="s">
        <v>640</v>
      </c>
      <c r="C115" s="118" t="s">
        <v>40</v>
      </c>
      <c r="D115" s="118" t="s">
        <v>7</v>
      </c>
      <c r="E115" s="118" t="s">
        <v>11</v>
      </c>
      <c r="F115" s="118" t="s">
        <v>641</v>
      </c>
      <c r="G115" s="103"/>
      <c r="H115" s="120">
        <f>H116</f>
        <v>0</v>
      </c>
      <c r="I115" s="120">
        <f t="shared" ref="I115:J116" si="39">I116</f>
        <v>0</v>
      </c>
      <c r="J115" s="120">
        <f t="shared" si="39"/>
        <v>0</v>
      </c>
    </row>
    <row r="116" spans="2:10" s="56" customFormat="1" ht="33" hidden="1">
      <c r="B116" s="56" t="s">
        <v>125</v>
      </c>
      <c r="C116" s="118" t="s">
        <v>40</v>
      </c>
      <c r="D116" s="118" t="s">
        <v>7</v>
      </c>
      <c r="E116" s="118" t="s">
        <v>11</v>
      </c>
      <c r="F116" s="118" t="s">
        <v>641</v>
      </c>
      <c r="G116" s="103">
        <v>200</v>
      </c>
      <c r="H116" s="120">
        <f>H117</f>
        <v>0</v>
      </c>
      <c r="I116" s="120">
        <f t="shared" si="39"/>
        <v>0</v>
      </c>
      <c r="J116" s="120">
        <f t="shared" si="39"/>
        <v>0</v>
      </c>
    </row>
    <row r="117" spans="2:10" s="56" customFormat="1" ht="33" hidden="1">
      <c r="B117" s="56" t="s">
        <v>23</v>
      </c>
      <c r="C117" s="118" t="s">
        <v>40</v>
      </c>
      <c r="D117" s="118" t="s">
        <v>7</v>
      </c>
      <c r="E117" s="118" t="s">
        <v>11</v>
      </c>
      <c r="F117" s="118" t="s">
        <v>641</v>
      </c>
      <c r="G117" s="103">
        <v>240</v>
      </c>
      <c r="H117" s="120"/>
      <c r="I117" s="120"/>
      <c r="J117" s="120"/>
    </row>
    <row r="118" spans="2:10" s="56" customFormat="1" ht="66" hidden="1">
      <c r="B118" s="56" t="s">
        <v>663</v>
      </c>
      <c r="C118" s="118" t="s">
        <v>40</v>
      </c>
      <c r="D118" s="118" t="s">
        <v>7</v>
      </c>
      <c r="E118" s="118" t="s">
        <v>11</v>
      </c>
      <c r="F118" s="118" t="s">
        <v>664</v>
      </c>
      <c r="G118" s="103"/>
      <c r="H118" s="120">
        <f>H119</f>
        <v>0</v>
      </c>
      <c r="I118" s="120">
        <f t="shared" ref="I118:J119" si="40">I119</f>
        <v>0</v>
      </c>
      <c r="J118" s="120">
        <f t="shared" si="40"/>
        <v>0</v>
      </c>
    </row>
    <row r="119" spans="2:10" s="56" customFormat="1" ht="33" hidden="1">
      <c r="B119" s="56" t="s">
        <v>125</v>
      </c>
      <c r="C119" s="118" t="s">
        <v>40</v>
      </c>
      <c r="D119" s="118" t="s">
        <v>7</v>
      </c>
      <c r="E119" s="118" t="s">
        <v>11</v>
      </c>
      <c r="F119" s="118" t="s">
        <v>664</v>
      </c>
      <c r="G119" s="103">
        <v>200</v>
      </c>
      <c r="H119" s="120">
        <f>H120</f>
        <v>0</v>
      </c>
      <c r="I119" s="120">
        <f t="shared" si="40"/>
        <v>0</v>
      </c>
      <c r="J119" s="120">
        <f t="shared" si="40"/>
        <v>0</v>
      </c>
    </row>
    <row r="120" spans="2:10" s="56" customFormat="1" ht="33" hidden="1">
      <c r="B120" s="56" t="s">
        <v>23</v>
      </c>
      <c r="C120" s="118" t="s">
        <v>40</v>
      </c>
      <c r="D120" s="118" t="s">
        <v>7</v>
      </c>
      <c r="E120" s="118" t="s">
        <v>11</v>
      </c>
      <c r="F120" s="118" t="s">
        <v>664</v>
      </c>
      <c r="G120" s="103">
        <v>240</v>
      </c>
      <c r="H120" s="120"/>
      <c r="I120" s="120"/>
      <c r="J120" s="120"/>
    </row>
    <row r="121" spans="2:10" s="49" customFormat="1" ht="66" hidden="1">
      <c r="B121" s="115" t="s">
        <v>167</v>
      </c>
      <c r="C121" s="124">
        <v>74</v>
      </c>
      <c r="D121" s="124" t="s">
        <v>16</v>
      </c>
      <c r="E121" s="124" t="s">
        <v>17</v>
      </c>
      <c r="F121" s="124" t="s">
        <v>18</v>
      </c>
      <c r="G121" s="124"/>
      <c r="H121" s="117">
        <f>H122</f>
        <v>0</v>
      </c>
      <c r="I121" s="117">
        <f t="shared" ref="I121:J125" si="41">I122</f>
        <v>0</v>
      </c>
      <c r="J121" s="117">
        <f t="shared" si="41"/>
        <v>0</v>
      </c>
    </row>
    <row r="122" spans="2:10" s="49" customFormat="1" ht="49.5" hidden="1">
      <c r="B122" s="115" t="s">
        <v>168</v>
      </c>
      <c r="C122" s="124" t="s">
        <v>170</v>
      </c>
      <c r="D122" s="124" t="s">
        <v>31</v>
      </c>
      <c r="E122" s="124" t="s">
        <v>17</v>
      </c>
      <c r="F122" s="124" t="s">
        <v>18</v>
      </c>
      <c r="G122" s="124"/>
      <c r="H122" s="117">
        <f>H123</f>
        <v>0</v>
      </c>
      <c r="I122" s="117">
        <f t="shared" si="41"/>
        <v>0</v>
      </c>
      <c r="J122" s="117">
        <f t="shared" si="41"/>
        <v>0</v>
      </c>
    </row>
    <row r="123" spans="2:10" s="49" customFormat="1" ht="49.5" hidden="1">
      <c r="B123" s="115" t="s">
        <v>169</v>
      </c>
      <c r="C123" s="124" t="s">
        <v>170</v>
      </c>
      <c r="D123" s="124" t="s">
        <v>31</v>
      </c>
      <c r="E123" s="124" t="s">
        <v>11</v>
      </c>
      <c r="F123" s="124" t="s">
        <v>18</v>
      </c>
      <c r="G123" s="124"/>
      <c r="H123" s="117">
        <f>H124</f>
        <v>0</v>
      </c>
      <c r="I123" s="117">
        <f t="shared" si="41"/>
        <v>0</v>
      </c>
      <c r="J123" s="117">
        <f t="shared" si="41"/>
        <v>0</v>
      </c>
    </row>
    <row r="124" spans="2:10" s="49" customFormat="1" hidden="1">
      <c r="B124" s="118" t="s">
        <v>165</v>
      </c>
      <c r="C124" s="121" t="s">
        <v>170</v>
      </c>
      <c r="D124" s="121" t="s">
        <v>31</v>
      </c>
      <c r="E124" s="121" t="s">
        <v>11</v>
      </c>
      <c r="F124" s="121" t="s">
        <v>166</v>
      </c>
      <c r="G124" s="121"/>
      <c r="H124" s="120">
        <f>H125</f>
        <v>0</v>
      </c>
      <c r="I124" s="120">
        <f t="shared" si="41"/>
        <v>0</v>
      </c>
      <c r="J124" s="120">
        <f t="shared" si="41"/>
        <v>0</v>
      </c>
    </row>
    <row r="125" spans="2:10" s="49" customFormat="1" ht="33" hidden="1">
      <c r="B125" s="56" t="s">
        <v>22</v>
      </c>
      <c r="C125" s="121" t="s">
        <v>170</v>
      </c>
      <c r="D125" s="121" t="s">
        <v>31</v>
      </c>
      <c r="E125" s="121" t="s">
        <v>11</v>
      </c>
      <c r="F125" s="121" t="s">
        <v>166</v>
      </c>
      <c r="G125" s="121" t="s">
        <v>34</v>
      </c>
      <c r="H125" s="120">
        <f>H126</f>
        <v>0</v>
      </c>
      <c r="I125" s="120">
        <f t="shared" si="41"/>
        <v>0</v>
      </c>
      <c r="J125" s="120">
        <f t="shared" si="41"/>
        <v>0</v>
      </c>
    </row>
    <row r="126" spans="2:10" s="49" customFormat="1" ht="33" hidden="1">
      <c r="B126" s="56" t="s">
        <v>23</v>
      </c>
      <c r="C126" s="121" t="s">
        <v>170</v>
      </c>
      <c r="D126" s="121" t="s">
        <v>31</v>
      </c>
      <c r="E126" s="121" t="s">
        <v>11</v>
      </c>
      <c r="F126" s="121" t="s">
        <v>166</v>
      </c>
      <c r="G126" s="121" t="s">
        <v>24</v>
      </c>
      <c r="H126" s="120">
        <f>0</f>
        <v>0</v>
      </c>
      <c r="I126" s="120">
        <f>0</f>
        <v>0</v>
      </c>
      <c r="J126" s="120">
        <f>0</f>
        <v>0</v>
      </c>
    </row>
    <row r="127" spans="2:10" s="49" customFormat="1" ht="33">
      <c r="B127" s="49" t="s">
        <v>526</v>
      </c>
      <c r="C127" s="124" t="s">
        <v>91</v>
      </c>
      <c r="D127" s="124" t="s">
        <v>16</v>
      </c>
      <c r="E127" s="124" t="s">
        <v>17</v>
      </c>
      <c r="F127" s="124" t="s">
        <v>18</v>
      </c>
      <c r="G127" s="124"/>
      <c r="H127" s="117">
        <f>H128+H148+H212</f>
        <v>16053.5</v>
      </c>
      <c r="I127" s="117">
        <f>I128+I148+I212</f>
        <v>6300</v>
      </c>
      <c r="J127" s="117">
        <f>J128+J148+J212</f>
        <v>6500</v>
      </c>
    </row>
    <row r="128" spans="2:10" s="49" customFormat="1" ht="66">
      <c r="B128" s="128" t="s">
        <v>686</v>
      </c>
      <c r="C128" s="116" t="s">
        <v>91</v>
      </c>
      <c r="D128" s="116" t="s">
        <v>31</v>
      </c>
      <c r="E128" s="116" t="s">
        <v>17</v>
      </c>
      <c r="F128" s="116" t="s">
        <v>18</v>
      </c>
      <c r="G128" s="116"/>
      <c r="H128" s="129">
        <f>H129</f>
        <v>650</v>
      </c>
      <c r="I128" s="129">
        <f t="shared" ref="I128:J128" si="42">I129</f>
        <v>500</v>
      </c>
      <c r="J128" s="129">
        <f t="shared" si="42"/>
        <v>400</v>
      </c>
    </row>
    <row r="129" spans="2:10" s="49" customFormat="1" ht="49.5" hidden="1">
      <c r="B129" s="128" t="s">
        <v>435</v>
      </c>
      <c r="C129" s="116" t="s">
        <v>91</v>
      </c>
      <c r="D129" s="116" t="s">
        <v>31</v>
      </c>
      <c r="E129" s="116" t="s">
        <v>11</v>
      </c>
      <c r="F129" s="116" t="s">
        <v>18</v>
      </c>
      <c r="G129" s="116"/>
      <c r="H129" s="129">
        <f>H130+H133+H136+H139+H142+H145</f>
        <v>650</v>
      </c>
      <c r="I129" s="129">
        <f t="shared" ref="I129:J129" si="43">I130+I133+I136+I139+I142+I145</f>
        <v>500</v>
      </c>
      <c r="J129" s="129">
        <f t="shared" si="43"/>
        <v>400</v>
      </c>
    </row>
    <row r="130" spans="2:10" s="49" customFormat="1" ht="49.5" hidden="1">
      <c r="B130" s="56" t="s">
        <v>656</v>
      </c>
      <c r="C130" s="119" t="s">
        <v>91</v>
      </c>
      <c r="D130" s="119" t="s">
        <v>31</v>
      </c>
      <c r="E130" s="119" t="s">
        <v>11</v>
      </c>
      <c r="F130" s="118" t="s">
        <v>657</v>
      </c>
      <c r="G130" s="119"/>
      <c r="H130" s="130">
        <f>H131</f>
        <v>0</v>
      </c>
      <c r="I130" s="130">
        <f t="shared" ref="I130:J131" si="44">I131</f>
        <v>0</v>
      </c>
      <c r="J130" s="130">
        <f t="shared" si="44"/>
        <v>0</v>
      </c>
    </row>
    <row r="131" spans="2:10" s="49" customFormat="1" ht="33" hidden="1">
      <c r="B131" s="125" t="s">
        <v>125</v>
      </c>
      <c r="C131" s="119" t="s">
        <v>91</v>
      </c>
      <c r="D131" s="119" t="s">
        <v>31</v>
      </c>
      <c r="E131" s="119" t="s">
        <v>11</v>
      </c>
      <c r="F131" s="118" t="s">
        <v>657</v>
      </c>
      <c r="G131" s="119" t="s">
        <v>34</v>
      </c>
      <c r="H131" s="130">
        <f>H132</f>
        <v>0</v>
      </c>
      <c r="I131" s="130">
        <f t="shared" si="44"/>
        <v>0</v>
      </c>
      <c r="J131" s="130">
        <f t="shared" si="44"/>
        <v>0</v>
      </c>
    </row>
    <row r="132" spans="2:10" s="49" customFormat="1" ht="33" hidden="1">
      <c r="B132" s="125" t="s">
        <v>23</v>
      </c>
      <c r="C132" s="119" t="s">
        <v>91</v>
      </c>
      <c r="D132" s="119" t="s">
        <v>31</v>
      </c>
      <c r="E132" s="119" t="s">
        <v>11</v>
      </c>
      <c r="F132" s="118" t="s">
        <v>657</v>
      </c>
      <c r="G132" s="119" t="s">
        <v>24</v>
      </c>
      <c r="H132" s="130"/>
      <c r="I132" s="130"/>
      <c r="J132" s="130"/>
    </row>
    <row r="133" spans="2:10" s="49" customFormat="1" ht="33" hidden="1">
      <c r="B133" s="56" t="s">
        <v>570</v>
      </c>
      <c r="C133" s="119" t="s">
        <v>91</v>
      </c>
      <c r="D133" s="119" t="s">
        <v>31</v>
      </c>
      <c r="E133" s="119" t="s">
        <v>11</v>
      </c>
      <c r="F133" s="118" t="s">
        <v>436</v>
      </c>
      <c r="G133" s="119"/>
      <c r="H133" s="130">
        <f>H134</f>
        <v>350</v>
      </c>
      <c r="I133" s="130">
        <f t="shared" ref="I133:J134" si="45">I134</f>
        <v>250</v>
      </c>
      <c r="J133" s="130">
        <f t="shared" si="45"/>
        <v>150</v>
      </c>
    </row>
    <row r="134" spans="2:10" s="49" customFormat="1" ht="33" hidden="1">
      <c r="B134" s="125" t="s">
        <v>125</v>
      </c>
      <c r="C134" s="119" t="s">
        <v>91</v>
      </c>
      <c r="D134" s="119" t="s">
        <v>31</v>
      </c>
      <c r="E134" s="119" t="s">
        <v>11</v>
      </c>
      <c r="F134" s="118" t="s">
        <v>436</v>
      </c>
      <c r="G134" s="119" t="s">
        <v>34</v>
      </c>
      <c r="H134" s="130">
        <f>H135</f>
        <v>350</v>
      </c>
      <c r="I134" s="130">
        <f t="shared" si="45"/>
        <v>250</v>
      </c>
      <c r="J134" s="130">
        <f t="shared" si="45"/>
        <v>150</v>
      </c>
    </row>
    <row r="135" spans="2:10" s="49" customFormat="1" ht="33.75" hidden="1">
      <c r="B135" s="125" t="s">
        <v>23</v>
      </c>
      <c r="C135" s="119" t="s">
        <v>91</v>
      </c>
      <c r="D135" s="119" t="s">
        <v>31</v>
      </c>
      <c r="E135" s="119" t="s">
        <v>11</v>
      </c>
      <c r="F135" s="118" t="s">
        <v>436</v>
      </c>
      <c r="G135" s="119" t="s">
        <v>24</v>
      </c>
      <c r="H135" s="12">
        <f>350</f>
        <v>350</v>
      </c>
      <c r="I135" s="12">
        <f>250</f>
        <v>250</v>
      </c>
      <c r="J135" s="12">
        <f>150</f>
        <v>150</v>
      </c>
    </row>
    <row r="136" spans="2:10" s="49" customFormat="1" ht="33" hidden="1">
      <c r="B136" s="125" t="s">
        <v>437</v>
      </c>
      <c r="C136" s="119" t="s">
        <v>91</v>
      </c>
      <c r="D136" s="119" t="s">
        <v>31</v>
      </c>
      <c r="E136" s="119" t="s">
        <v>11</v>
      </c>
      <c r="F136" s="119" t="s">
        <v>438</v>
      </c>
      <c r="G136" s="119"/>
      <c r="H136" s="130">
        <f>H137</f>
        <v>0</v>
      </c>
      <c r="I136" s="130">
        <f t="shared" ref="I136:J137" si="46">I137</f>
        <v>0</v>
      </c>
      <c r="J136" s="130">
        <f t="shared" si="46"/>
        <v>0</v>
      </c>
    </row>
    <row r="137" spans="2:10" s="49" customFormat="1" ht="33" hidden="1">
      <c r="B137" s="125" t="s">
        <v>125</v>
      </c>
      <c r="C137" s="119" t="s">
        <v>91</v>
      </c>
      <c r="D137" s="119" t="s">
        <v>31</v>
      </c>
      <c r="E137" s="119" t="s">
        <v>11</v>
      </c>
      <c r="F137" s="119" t="s">
        <v>438</v>
      </c>
      <c r="G137" s="119" t="s">
        <v>34</v>
      </c>
      <c r="H137" s="130">
        <f>H138</f>
        <v>0</v>
      </c>
      <c r="I137" s="130">
        <f t="shared" si="46"/>
        <v>0</v>
      </c>
      <c r="J137" s="130">
        <f t="shared" si="46"/>
        <v>0</v>
      </c>
    </row>
    <row r="138" spans="2:10" s="49" customFormat="1" ht="33" hidden="1">
      <c r="B138" s="125" t="s">
        <v>23</v>
      </c>
      <c r="C138" s="119" t="s">
        <v>91</v>
      </c>
      <c r="D138" s="119" t="s">
        <v>31</v>
      </c>
      <c r="E138" s="119" t="s">
        <v>11</v>
      </c>
      <c r="F138" s="119" t="s">
        <v>438</v>
      </c>
      <c r="G138" s="119" t="s">
        <v>24</v>
      </c>
      <c r="H138" s="130">
        <f>0</f>
        <v>0</v>
      </c>
      <c r="I138" s="130">
        <f>0</f>
        <v>0</v>
      </c>
      <c r="J138" s="130">
        <f>0</f>
        <v>0</v>
      </c>
    </row>
    <row r="139" spans="2:10" s="49" customFormat="1" ht="49.5" hidden="1">
      <c r="B139" s="56" t="s">
        <v>439</v>
      </c>
      <c r="C139" s="119" t="s">
        <v>91</v>
      </c>
      <c r="D139" s="119" t="s">
        <v>31</v>
      </c>
      <c r="E139" s="119" t="s">
        <v>11</v>
      </c>
      <c r="F139" s="118" t="s">
        <v>440</v>
      </c>
      <c r="G139" s="119"/>
      <c r="H139" s="130">
        <f>H140</f>
        <v>300</v>
      </c>
      <c r="I139" s="130">
        <f t="shared" ref="I139:J140" si="47">I140</f>
        <v>250</v>
      </c>
      <c r="J139" s="130">
        <f t="shared" si="47"/>
        <v>250</v>
      </c>
    </row>
    <row r="140" spans="2:10" s="49" customFormat="1" ht="33" hidden="1">
      <c r="B140" s="125" t="s">
        <v>125</v>
      </c>
      <c r="C140" s="119" t="s">
        <v>91</v>
      </c>
      <c r="D140" s="119" t="s">
        <v>31</v>
      </c>
      <c r="E140" s="119" t="s">
        <v>11</v>
      </c>
      <c r="F140" s="118" t="s">
        <v>440</v>
      </c>
      <c r="G140" s="119" t="s">
        <v>34</v>
      </c>
      <c r="H140" s="130">
        <f>H141</f>
        <v>300</v>
      </c>
      <c r="I140" s="130">
        <f t="shared" si="47"/>
        <v>250</v>
      </c>
      <c r="J140" s="130">
        <f t="shared" si="47"/>
        <v>250</v>
      </c>
    </row>
    <row r="141" spans="2:10" s="49" customFormat="1" ht="33.75" hidden="1">
      <c r="B141" s="125" t="s">
        <v>23</v>
      </c>
      <c r="C141" s="119" t="s">
        <v>91</v>
      </c>
      <c r="D141" s="119" t="s">
        <v>31</v>
      </c>
      <c r="E141" s="119" t="s">
        <v>11</v>
      </c>
      <c r="F141" s="118" t="s">
        <v>440</v>
      </c>
      <c r="G141" s="119" t="s">
        <v>24</v>
      </c>
      <c r="H141" s="12">
        <f>300</f>
        <v>300</v>
      </c>
      <c r="I141" s="12">
        <f>250</f>
        <v>250</v>
      </c>
      <c r="J141" s="12">
        <f>250</f>
        <v>250</v>
      </c>
    </row>
    <row r="142" spans="2:10" s="49" customFormat="1" ht="49.5" hidden="1">
      <c r="B142" s="56" t="s">
        <v>559</v>
      </c>
      <c r="C142" s="118" t="s">
        <v>91</v>
      </c>
      <c r="D142" s="118" t="s">
        <v>31</v>
      </c>
      <c r="E142" s="118" t="s">
        <v>11</v>
      </c>
      <c r="F142" s="118" t="s">
        <v>560</v>
      </c>
      <c r="G142" s="119"/>
      <c r="H142" s="130">
        <f>H143</f>
        <v>0</v>
      </c>
      <c r="I142" s="130">
        <f t="shared" ref="I142:J143" si="48">I143</f>
        <v>0</v>
      </c>
      <c r="J142" s="130">
        <f t="shared" si="48"/>
        <v>0</v>
      </c>
    </row>
    <row r="143" spans="2:10" s="49" customFormat="1" ht="33" hidden="1">
      <c r="B143" s="125" t="s">
        <v>125</v>
      </c>
      <c r="C143" s="118" t="s">
        <v>91</v>
      </c>
      <c r="D143" s="118" t="s">
        <v>31</v>
      </c>
      <c r="E143" s="118" t="s">
        <v>11</v>
      </c>
      <c r="F143" s="118" t="s">
        <v>560</v>
      </c>
      <c r="G143" s="119" t="s">
        <v>34</v>
      </c>
      <c r="H143" s="130">
        <f>H144</f>
        <v>0</v>
      </c>
      <c r="I143" s="130">
        <f t="shared" si="48"/>
        <v>0</v>
      </c>
      <c r="J143" s="130">
        <f t="shared" si="48"/>
        <v>0</v>
      </c>
    </row>
    <row r="144" spans="2:10" s="49" customFormat="1" ht="33" hidden="1">
      <c r="B144" s="125" t="s">
        <v>23</v>
      </c>
      <c r="C144" s="118" t="s">
        <v>91</v>
      </c>
      <c r="D144" s="118" t="s">
        <v>31</v>
      </c>
      <c r="E144" s="118" t="s">
        <v>11</v>
      </c>
      <c r="F144" s="118" t="s">
        <v>560</v>
      </c>
      <c r="G144" s="119" t="s">
        <v>24</v>
      </c>
      <c r="H144" s="130"/>
      <c r="I144" s="130"/>
      <c r="J144" s="130"/>
    </row>
    <row r="145" spans="2:10" s="49" customFormat="1" hidden="1">
      <c r="B145" s="125" t="s">
        <v>165</v>
      </c>
      <c r="C145" s="119" t="s">
        <v>91</v>
      </c>
      <c r="D145" s="119" t="s">
        <v>31</v>
      </c>
      <c r="E145" s="119" t="s">
        <v>11</v>
      </c>
      <c r="F145" s="119" t="s">
        <v>166</v>
      </c>
      <c r="G145" s="119"/>
      <c r="H145" s="130">
        <f>H146</f>
        <v>0</v>
      </c>
      <c r="I145" s="130">
        <f t="shared" ref="I145:J146" si="49">I146</f>
        <v>0</v>
      </c>
      <c r="J145" s="130">
        <f t="shared" si="49"/>
        <v>0</v>
      </c>
    </row>
    <row r="146" spans="2:10" s="49" customFormat="1" ht="33" hidden="1">
      <c r="B146" s="125" t="s">
        <v>125</v>
      </c>
      <c r="C146" s="119" t="s">
        <v>91</v>
      </c>
      <c r="D146" s="119" t="s">
        <v>31</v>
      </c>
      <c r="E146" s="119" t="s">
        <v>11</v>
      </c>
      <c r="F146" s="119" t="s">
        <v>166</v>
      </c>
      <c r="G146" s="119" t="s">
        <v>34</v>
      </c>
      <c r="H146" s="130">
        <f>H147</f>
        <v>0</v>
      </c>
      <c r="I146" s="130">
        <f t="shared" si="49"/>
        <v>0</v>
      </c>
      <c r="J146" s="130">
        <f t="shared" si="49"/>
        <v>0</v>
      </c>
    </row>
    <row r="147" spans="2:10" s="49" customFormat="1" ht="33" hidden="1">
      <c r="B147" s="125" t="s">
        <v>23</v>
      </c>
      <c r="C147" s="119" t="s">
        <v>91</v>
      </c>
      <c r="D147" s="119" t="s">
        <v>31</v>
      </c>
      <c r="E147" s="119" t="s">
        <v>11</v>
      </c>
      <c r="F147" s="119" t="s">
        <v>166</v>
      </c>
      <c r="G147" s="119" t="s">
        <v>24</v>
      </c>
      <c r="H147" s="130"/>
      <c r="I147" s="130"/>
      <c r="J147" s="130"/>
    </row>
    <row r="148" spans="2:10" s="49" customFormat="1" ht="49.5">
      <c r="B148" s="49" t="s">
        <v>92</v>
      </c>
      <c r="C148" s="124" t="s">
        <v>91</v>
      </c>
      <c r="D148" s="124" t="s">
        <v>6</v>
      </c>
      <c r="E148" s="124" t="s">
        <v>17</v>
      </c>
      <c r="F148" s="124" t="s">
        <v>18</v>
      </c>
      <c r="G148" s="124"/>
      <c r="H148" s="117">
        <f>H149+H159+H172+H182+H186+H190+H194+H201+H205+H208</f>
        <v>15403.5</v>
      </c>
      <c r="I148" s="117">
        <f t="shared" ref="I148:J148" si="50">I149+I159+I172+I182+I186+I190+I194+I201+I205+I208</f>
        <v>5800</v>
      </c>
      <c r="J148" s="117">
        <f t="shared" si="50"/>
        <v>6100</v>
      </c>
    </row>
    <row r="149" spans="2:10" s="49" customFormat="1" ht="33" hidden="1">
      <c r="B149" s="49" t="s">
        <v>93</v>
      </c>
      <c r="C149" s="124" t="s">
        <v>91</v>
      </c>
      <c r="D149" s="124" t="s">
        <v>6</v>
      </c>
      <c r="E149" s="124" t="s">
        <v>11</v>
      </c>
      <c r="F149" s="124" t="s">
        <v>18</v>
      </c>
      <c r="G149" s="124"/>
      <c r="H149" s="117">
        <f>H150+H153+H156</f>
        <v>11053.5</v>
      </c>
      <c r="I149" s="117">
        <f t="shared" ref="I149:J149" si="51">I150+I153+I156</f>
        <v>4600</v>
      </c>
      <c r="J149" s="117">
        <f t="shared" si="51"/>
        <v>4900</v>
      </c>
    </row>
    <row r="150" spans="2:10" s="49" customFormat="1" ht="66" hidden="1">
      <c r="B150" s="56" t="s">
        <v>366</v>
      </c>
      <c r="C150" s="118" t="s">
        <v>91</v>
      </c>
      <c r="D150" s="118" t="s">
        <v>6</v>
      </c>
      <c r="E150" s="118" t="s">
        <v>11</v>
      </c>
      <c r="F150" s="118" t="s">
        <v>361</v>
      </c>
      <c r="G150" s="121"/>
      <c r="H150" s="120">
        <f t="shared" ref="H150:J157" si="52">H151</f>
        <v>553.5</v>
      </c>
      <c r="I150" s="120">
        <f t="shared" si="52"/>
        <v>3600</v>
      </c>
      <c r="J150" s="120">
        <f t="shared" si="52"/>
        <v>3900</v>
      </c>
    </row>
    <row r="151" spans="2:10" s="49" customFormat="1" ht="33" hidden="1">
      <c r="B151" s="56" t="s">
        <v>22</v>
      </c>
      <c r="C151" s="118" t="s">
        <v>91</v>
      </c>
      <c r="D151" s="118" t="s">
        <v>6</v>
      </c>
      <c r="E151" s="118" t="s">
        <v>11</v>
      </c>
      <c r="F151" s="118" t="s">
        <v>361</v>
      </c>
      <c r="G151" s="121" t="s">
        <v>34</v>
      </c>
      <c r="H151" s="120">
        <f t="shared" si="52"/>
        <v>553.5</v>
      </c>
      <c r="I151" s="120">
        <f t="shared" si="52"/>
        <v>3600</v>
      </c>
      <c r="J151" s="120">
        <f t="shared" si="52"/>
        <v>3900</v>
      </c>
    </row>
    <row r="152" spans="2:10" s="49" customFormat="1" ht="33.75" hidden="1">
      <c r="B152" s="56" t="s">
        <v>23</v>
      </c>
      <c r="C152" s="118" t="s">
        <v>91</v>
      </c>
      <c r="D152" s="118" t="s">
        <v>6</v>
      </c>
      <c r="E152" s="118" t="s">
        <v>11</v>
      </c>
      <c r="F152" s="118" t="s">
        <v>361</v>
      </c>
      <c r="G152" s="121" t="s">
        <v>24</v>
      </c>
      <c r="H152" s="10">
        <f>553.5</f>
        <v>553.5</v>
      </c>
      <c r="I152" s="10">
        <v>3600</v>
      </c>
      <c r="J152" s="10">
        <f>3900</f>
        <v>3900</v>
      </c>
    </row>
    <row r="153" spans="2:10" s="49" customFormat="1" hidden="1">
      <c r="B153" s="56" t="s">
        <v>613</v>
      </c>
      <c r="C153" s="118" t="s">
        <v>91</v>
      </c>
      <c r="D153" s="118" t="s">
        <v>6</v>
      </c>
      <c r="E153" s="118" t="s">
        <v>11</v>
      </c>
      <c r="F153" s="118" t="s">
        <v>614</v>
      </c>
      <c r="G153" s="121"/>
      <c r="H153" s="120">
        <f t="shared" si="52"/>
        <v>1500</v>
      </c>
      <c r="I153" s="120">
        <f t="shared" si="52"/>
        <v>1000</v>
      </c>
      <c r="J153" s="120">
        <f t="shared" si="52"/>
        <v>1000</v>
      </c>
    </row>
    <row r="154" spans="2:10" s="49" customFormat="1" ht="33" hidden="1">
      <c r="B154" s="56" t="s">
        <v>22</v>
      </c>
      <c r="C154" s="118" t="s">
        <v>91</v>
      </c>
      <c r="D154" s="118" t="s">
        <v>6</v>
      </c>
      <c r="E154" s="118" t="s">
        <v>11</v>
      </c>
      <c r="F154" s="118" t="s">
        <v>614</v>
      </c>
      <c r="G154" s="121" t="s">
        <v>34</v>
      </c>
      <c r="H154" s="120">
        <f t="shared" si="52"/>
        <v>1500</v>
      </c>
      <c r="I154" s="120">
        <f t="shared" si="52"/>
        <v>1000</v>
      </c>
      <c r="J154" s="120">
        <f t="shared" si="52"/>
        <v>1000</v>
      </c>
    </row>
    <row r="155" spans="2:10" s="49" customFormat="1" ht="33.75" hidden="1">
      <c r="B155" s="56" t="s">
        <v>23</v>
      </c>
      <c r="C155" s="118" t="s">
        <v>91</v>
      </c>
      <c r="D155" s="118" t="s">
        <v>6</v>
      </c>
      <c r="E155" s="118" t="s">
        <v>11</v>
      </c>
      <c r="F155" s="118" t="s">
        <v>614</v>
      </c>
      <c r="G155" s="121" t="s">
        <v>24</v>
      </c>
      <c r="H155" s="10">
        <f>1500</f>
        <v>1500</v>
      </c>
      <c r="I155" s="10">
        <f>1000</f>
        <v>1000</v>
      </c>
      <c r="J155" s="10">
        <f>1000</f>
        <v>1000</v>
      </c>
    </row>
    <row r="156" spans="2:10" s="49" customFormat="1" ht="99" hidden="1">
      <c r="B156" s="56" t="s">
        <v>615</v>
      </c>
      <c r="C156" s="118" t="s">
        <v>91</v>
      </c>
      <c r="D156" s="118" t="s">
        <v>6</v>
      </c>
      <c r="E156" s="118" t="s">
        <v>11</v>
      </c>
      <c r="F156" s="131" t="s">
        <v>616</v>
      </c>
      <c r="G156" s="121"/>
      <c r="H156" s="120">
        <f t="shared" si="52"/>
        <v>9000</v>
      </c>
      <c r="I156" s="127">
        <f t="shared" si="52"/>
        <v>0</v>
      </c>
      <c r="J156" s="127">
        <f t="shared" si="52"/>
        <v>0</v>
      </c>
    </row>
    <row r="157" spans="2:10" s="49" customFormat="1" ht="33" hidden="1">
      <c r="B157" s="56" t="s">
        <v>22</v>
      </c>
      <c r="C157" s="118" t="s">
        <v>91</v>
      </c>
      <c r="D157" s="118" t="s">
        <v>6</v>
      </c>
      <c r="E157" s="118" t="s">
        <v>11</v>
      </c>
      <c r="F157" s="131" t="s">
        <v>616</v>
      </c>
      <c r="G157" s="121" t="s">
        <v>34</v>
      </c>
      <c r="H157" s="120">
        <f t="shared" si="52"/>
        <v>9000</v>
      </c>
      <c r="I157" s="127">
        <f t="shared" si="52"/>
        <v>0</v>
      </c>
      <c r="J157" s="127">
        <f t="shared" si="52"/>
        <v>0</v>
      </c>
    </row>
    <row r="158" spans="2:10" s="49" customFormat="1" ht="33.75" hidden="1">
      <c r="B158" s="56" t="s">
        <v>23</v>
      </c>
      <c r="C158" s="118" t="s">
        <v>91</v>
      </c>
      <c r="D158" s="118" t="s">
        <v>6</v>
      </c>
      <c r="E158" s="118" t="s">
        <v>11</v>
      </c>
      <c r="F158" s="131" t="s">
        <v>616</v>
      </c>
      <c r="G158" s="121" t="s">
        <v>24</v>
      </c>
      <c r="H158" s="10">
        <f>9000</f>
        <v>9000</v>
      </c>
      <c r="I158" s="45"/>
      <c r="J158" s="45"/>
    </row>
    <row r="159" spans="2:10" s="49" customFormat="1" ht="33" hidden="1">
      <c r="B159" s="132" t="s">
        <v>209</v>
      </c>
      <c r="C159" s="133" t="s">
        <v>91</v>
      </c>
      <c r="D159" s="133" t="s">
        <v>6</v>
      </c>
      <c r="E159" s="133" t="s">
        <v>72</v>
      </c>
      <c r="F159" s="133" t="s">
        <v>18</v>
      </c>
      <c r="G159" s="133"/>
      <c r="H159" s="134">
        <f>H160+H163+H166+H169</f>
        <v>2500</v>
      </c>
      <c r="I159" s="134">
        <f t="shared" ref="I159:J159" si="53">I160+I163+I166+I169</f>
        <v>1000</v>
      </c>
      <c r="J159" s="134">
        <f t="shared" si="53"/>
        <v>1000</v>
      </c>
    </row>
    <row r="160" spans="2:10" s="49" customFormat="1" ht="33" hidden="1">
      <c r="B160" s="56" t="s">
        <v>367</v>
      </c>
      <c r="C160" s="118" t="s">
        <v>91</v>
      </c>
      <c r="D160" s="118" t="s">
        <v>6</v>
      </c>
      <c r="E160" s="118" t="s">
        <v>72</v>
      </c>
      <c r="F160" s="118" t="s">
        <v>363</v>
      </c>
      <c r="G160" s="121"/>
      <c r="H160" s="135">
        <f>H161</f>
        <v>1500</v>
      </c>
      <c r="I160" s="135">
        <f t="shared" ref="I160:J161" si="54">I161</f>
        <v>1000</v>
      </c>
      <c r="J160" s="135">
        <f t="shared" si="54"/>
        <v>1000</v>
      </c>
    </row>
    <row r="161" spans="2:10" s="49" customFormat="1" ht="33" hidden="1">
      <c r="B161" s="136" t="s">
        <v>125</v>
      </c>
      <c r="C161" s="118" t="s">
        <v>91</v>
      </c>
      <c r="D161" s="118" t="s">
        <v>6</v>
      </c>
      <c r="E161" s="118" t="s">
        <v>72</v>
      </c>
      <c r="F161" s="118" t="s">
        <v>363</v>
      </c>
      <c r="G161" s="137" t="s">
        <v>34</v>
      </c>
      <c r="H161" s="135">
        <f>H162</f>
        <v>1500</v>
      </c>
      <c r="I161" s="135">
        <f t="shared" si="54"/>
        <v>1000</v>
      </c>
      <c r="J161" s="135">
        <f t="shared" si="54"/>
        <v>1000</v>
      </c>
    </row>
    <row r="162" spans="2:10" s="49" customFormat="1" ht="33.75" hidden="1">
      <c r="B162" s="136" t="s">
        <v>23</v>
      </c>
      <c r="C162" s="118" t="s">
        <v>91</v>
      </c>
      <c r="D162" s="118" t="s">
        <v>6</v>
      </c>
      <c r="E162" s="118" t="s">
        <v>72</v>
      </c>
      <c r="F162" s="118" t="s">
        <v>363</v>
      </c>
      <c r="G162" s="137" t="s">
        <v>24</v>
      </c>
      <c r="H162" s="13">
        <f>(1000+500)</f>
        <v>1500</v>
      </c>
      <c r="I162" s="13">
        <f>(1000)</f>
        <v>1000</v>
      </c>
      <c r="J162" s="13">
        <f>(1000)</f>
        <v>1000</v>
      </c>
    </row>
    <row r="163" spans="2:10" s="49" customFormat="1" ht="33" hidden="1">
      <c r="B163" s="56" t="s">
        <v>368</v>
      </c>
      <c r="C163" s="118" t="s">
        <v>91</v>
      </c>
      <c r="D163" s="118" t="s">
        <v>6</v>
      </c>
      <c r="E163" s="118" t="s">
        <v>72</v>
      </c>
      <c r="F163" s="118" t="s">
        <v>364</v>
      </c>
      <c r="G163" s="121"/>
      <c r="H163" s="135">
        <f>H164</f>
        <v>0</v>
      </c>
      <c r="I163" s="135">
        <f t="shared" ref="I163:J164" si="55">I164</f>
        <v>0</v>
      </c>
      <c r="J163" s="135">
        <f t="shared" si="55"/>
        <v>0</v>
      </c>
    </row>
    <row r="164" spans="2:10" s="49" customFormat="1" ht="33" hidden="1">
      <c r="B164" s="136" t="s">
        <v>125</v>
      </c>
      <c r="C164" s="118" t="s">
        <v>91</v>
      </c>
      <c r="D164" s="118" t="s">
        <v>6</v>
      </c>
      <c r="E164" s="118" t="s">
        <v>72</v>
      </c>
      <c r="F164" s="118" t="s">
        <v>364</v>
      </c>
      <c r="G164" s="137" t="s">
        <v>34</v>
      </c>
      <c r="H164" s="135">
        <f>H165</f>
        <v>0</v>
      </c>
      <c r="I164" s="135">
        <f t="shared" si="55"/>
        <v>0</v>
      </c>
      <c r="J164" s="135">
        <f t="shared" si="55"/>
        <v>0</v>
      </c>
    </row>
    <row r="165" spans="2:10" s="49" customFormat="1" ht="33" hidden="1">
      <c r="B165" s="136" t="s">
        <v>23</v>
      </c>
      <c r="C165" s="118" t="s">
        <v>91</v>
      </c>
      <c r="D165" s="118" t="s">
        <v>6</v>
      </c>
      <c r="E165" s="118" t="s">
        <v>72</v>
      </c>
      <c r="F165" s="118" t="s">
        <v>364</v>
      </c>
      <c r="G165" s="137" t="s">
        <v>24</v>
      </c>
      <c r="H165" s="135"/>
      <c r="I165" s="135"/>
      <c r="J165" s="135"/>
    </row>
    <row r="166" spans="2:10" s="49" customFormat="1" ht="49.5" hidden="1">
      <c r="B166" s="56" t="s">
        <v>362</v>
      </c>
      <c r="C166" s="118" t="s">
        <v>91</v>
      </c>
      <c r="D166" s="118" t="s">
        <v>6</v>
      </c>
      <c r="E166" s="118" t="s">
        <v>72</v>
      </c>
      <c r="F166" s="118" t="s">
        <v>94</v>
      </c>
      <c r="G166" s="137"/>
      <c r="H166" s="135">
        <f>H167</f>
        <v>0</v>
      </c>
      <c r="I166" s="135">
        <f t="shared" ref="I166:J167" si="56">I167</f>
        <v>0</v>
      </c>
      <c r="J166" s="135">
        <f t="shared" si="56"/>
        <v>0</v>
      </c>
    </row>
    <row r="167" spans="2:10" s="49" customFormat="1" ht="33" hidden="1">
      <c r="B167" s="136" t="s">
        <v>125</v>
      </c>
      <c r="C167" s="118" t="s">
        <v>91</v>
      </c>
      <c r="D167" s="118" t="s">
        <v>6</v>
      </c>
      <c r="E167" s="118" t="s">
        <v>72</v>
      </c>
      <c r="F167" s="118" t="s">
        <v>94</v>
      </c>
      <c r="G167" s="137" t="s">
        <v>34</v>
      </c>
      <c r="H167" s="135">
        <f>H168</f>
        <v>0</v>
      </c>
      <c r="I167" s="135">
        <f t="shared" si="56"/>
        <v>0</v>
      </c>
      <c r="J167" s="135">
        <f t="shared" si="56"/>
        <v>0</v>
      </c>
    </row>
    <row r="168" spans="2:10" s="49" customFormat="1" ht="33" hidden="1">
      <c r="B168" s="136" t="s">
        <v>23</v>
      </c>
      <c r="C168" s="118" t="s">
        <v>91</v>
      </c>
      <c r="D168" s="118" t="s">
        <v>6</v>
      </c>
      <c r="E168" s="118" t="s">
        <v>72</v>
      </c>
      <c r="F168" s="118" t="s">
        <v>94</v>
      </c>
      <c r="G168" s="137" t="s">
        <v>24</v>
      </c>
      <c r="H168" s="135"/>
      <c r="I168" s="135"/>
      <c r="J168" s="135"/>
    </row>
    <row r="169" spans="2:10" s="49" customFormat="1" ht="99" hidden="1">
      <c r="B169" s="56" t="s">
        <v>615</v>
      </c>
      <c r="C169" s="118" t="s">
        <v>91</v>
      </c>
      <c r="D169" s="118" t="s">
        <v>6</v>
      </c>
      <c r="E169" s="118" t="s">
        <v>72</v>
      </c>
      <c r="F169" s="131" t="s">
        <v>616</v>
      </c>
      <c r="G169" s="137"/>
      <c r="H169" s="135">
        <f>H170</f>
        <v>1000</v>
      </c>
      <c r="I169" s="138">
        <f t="shared" ref="I169:J170" si="57">I170</f>
        <v>0</v>
      </c>
      <c r="J169" s="138">
        <f t="shared" si="57"/>
        <v>0</v>
      </c>
    </row>
    <row r="170" spans="2:10" s="49" customFormat="1" ht="33" hidden="1">
      <c r="B170" s="136" t="s">
        <v>125</v>
      </c>
      <c r="C170" s="118" t="s">
        <v>91</v>
      </c>
      <c r="D170" s="118" t="s">
        <v>6</v>
      </c>
      <c r="E170" s="118" t="s">
        <v>72</v>
      </c>
      <c r="F170" s="131" t="s">
        <v>616</v>
      </c>
      <c r="G170" s="137" t="s">
        <v>34</v>
      </c>
      <c r="H170" s="135">
        <f>H171</f>
        <v>1000</v>
      </c>
      <c r="I170" s="138">
        <f t="shared" si="57"/>
        <v>0</v>
      </c>
      <c r="J170" s="138">
        <f t="shared" si="57"/>
        <v>0</v>
      </c>
    </row>
    <row r="171" spans="2:10" s="49" customFormat="1" ht="33.75" hidden="1">
      <c r="B171" s="136" t="s">
        <v>23</v>
      </c>
      <c r="C171" s="118" t="s">
        <v>91</v>
      </c>
      <c r="D171" s="118" t="s">
        <v>6</v>
      </c>
      <c r="E171" s="118" t="s">
        <v>72</v>
      </c>
      <c r="F171" s="131" t="s">
        <v>616</v>
      </c>
      <c r="G171" s="137" t="s">
        <v>24</v>
      </c>
      <c r="H171" s="13">
        <f>1000</f>
        <v>1000</v>
      </c>
      <c r="I171" s="13"/>
      <c r="J171" s="13"/>
    </row>
    <row r="172" spans="2:10" s="49" customFormat="1" ht="33" hidden="1">
      <c r="B172" s="132" t="s">
        <v>229</v>
      </c>
      <c r="C172" s="133" t="s">
        <v>91</v>
      </c>
      <c r="D172" s="133" t="s">
        <v>6</v>
      </c>
      <c r="E172" s="133" t="s">
        <v>97</v>
      </c>
      <c r="F172" s="133" t="s">
        <v>18</v>
      </c>
      <c r="G172" s="133"/>
      <c r="H172" s="134">
        <f>H173+H176+H179</f>
        <v>500</v>
      </c>
      <c r="I172" s="134">
        <f t="shared" ref="I172:J172" si="58">I173+I176+I179</f>
        <v>100</v>
      </c>
      <c r="J172" s="134">
        <f t="shared" si="58"/>
        <v>100</v>
      </c>
    </row>
    <row r="173" spans="2:10" s="49" customFormat="1" ht="33" hidden="1">
      <c r="B173" s="136" t="s">
        <v>369</v>
      </c>
      <c r="C173" s="118" t="s">
        <v>91</v>
      </c>
      <c r="D173" s="118" t="s">
        <v>6</v>
      </c>
      <c r="E173" s="118" t="s">
        <v>97</v>
      </c>
      <c r="F173" s="118" t="s">
        <v>365</v>
      </c>
      <c r="G173" s="137"/>
      <c r="H173" s="135">
        <f>H174</f>
        <v>500</v>
      </c>
      <c r="I173" s="135">
        <f t="shared" ref="I173:J174" si="59">I174</f>
        <v>100</v>
      </c>
      <c r="J173" s="135">
        <f t="shared" si="59"/>
        <v>100</v>
      </c>
    </row>
    <row r="174" spans="2:10" s="49" customFormat="1" ht="33" hidden="1">
      <c r="B174" s="136" t="s">
        <v>125</v>
      </c>
      <c r="C174" s="118" t="s">
        <v>91</v>
      </c>
      <c r="D174" s="118" t="s">
        <v>6</v>
      </c>
      <c r="E174" s="118" t="s">
        <v>97</v>
      </c>
      <c r="F174" s="118" t="s">
        <v>365</v>
      </c>
      <c r="G174" s="137" t="s">
        <v>34</v>
      </c>
      <c r="H174" s="135">
        <f>H175</f>
        <v>500</v>
      </c>
      <c r="I174" s="135">
        <f t="shared" si="59"/>
        <v>100</v>
      </c>
      <c r="J174" s="135">
        <f t="shared" si="59"/>
        <v>100</v>
      </c>
    </row>
    <row r="175" spans="2:10" s="49" customFormat="1" ht="33.75" hidden="1">
      <c r="B175" s="136" t="s">
        <v>23</v>
      </c>
      <c r="C175" s="118" t="s">
        <v>91</v>
      </c>
      <c r="D175" s="118" t="s">
        <v>6</v>
      </c>
      <c r="E175" s="118" t="s">
        <v>97</v>
      </c>
      <c r="F175" s="118" t="s">
        <v>365</v>
      </c>
      <c r="G175" s="137" t="s">
        <v>24</v>
      </c>
      <c r="H175" s="13">
        <f>500</f>
        <v>500</v>
      </c>
      <c r="I175" s="13">
        <f>100</f>
        <v>100</v>
      </c>
      <c r="J175" s="13">
        <f>100</f>
        <v>100</v>
      </c>
    </row>
    <row r="176" spans="2:10" s="49" customFormat="1" ht="49.5" hidden="1">
      <c r="B176" s="136" t="s">
        <v>658</v>
      </c>
      <c r="C176" s="118" t="s">
        <v>91</v>
      </c>
      <c r="D176" s="118" t="s">
        <v>6</v>
      </c>
      <c r="E176" s="118" t="s">
        <v>97</v>
      </c>
      <c r="F176" s="118" t="s">
        <v>659</v>
      </c>
      <c r="G176" s="137"/>
      <c r="H176" s="135">
        <f>H177</f>
        <v>0</v>
      </c>
      <c r="I176" s="135">
        <f t="shared" ref="I176:J177" si="60">I177</f>
        <v>0</v>
      </c>
      <c r="J176" s="135">
        <f t="shared" si="60"/>
        <v>0</v>
      </c>
    </row>
    <row r="177" spans="2:10" s="49" customFormat="1" ht="33" hidden="1">
      <c r="B177" s="136" t="s">
        <v>125</v>
      </c>
      <c r="C177" s="118" t="s">
        <v>91</v>
      </c>
      <c r="D177" s="118" t="s">
        <v>6</v>
      </c>
      <c r="E177" s="118" t="s">
        <v>97</v>
      </c>
      <c r="F177" s="118" t="s">
        <v>659</v>
      </c>
      <c r="G177" s="137" t="s">
        <v>34</v>
      </c>
      <c r="H177" s="135">
        <f>H178</f>
        <v>0</v>
      </c>
      <c r="I177" s="135">
        <f t="shared" si="60"/>
        <v>0</v>
      </c>
      <c r="J177" s="135">
        <f t="shared" si="60"/>
        <v>0</v>
      </c>
    </row>
    <row r="178" spans="2:10" s="49" customFormat="1" ht="33" hidden="1">
      <c r="B178" s="136" t="s">
        <v>23</v>
      </c>
      <c r="C178" s="118" t="s">
        <v>91</v>
      </c>
      <c r="D178" s="118" t="s">
        <v>6</v>
      </c>
      <c r="E178" s="118" t="s">
        <v>97</v>
      </c>
      <c r="F178" s="118" t="s">
        <v>659</v>
      </c>
      <c r="G178" s="137" t="s">
        <v>24</v>
      </c>
      <c r="H178" s="135"/>
      <c r="I178" s="135"/>
      <c r="J178" s="135"/>
    </row>
    <row r="179" spans="2:10" s="49" customFormat="1" ht="99" hidden="1">
      <c r="B179" s="56" t="s">
        <v>615</v>
      </c>
      <c r="C179" s="118" t="s">
        <v>91</v>
      </c>
      <c r="D179" s="118" t="s">
        <v>6</v>
      </c>
      <c r="E179" s="118" t="s">
        <v>97</v>
      </c>
      <c r="F179" s="131" t="s">
        <v>616</v>
      </c>
      <c r="G179" s="137"/>
      <c r="H179" s="135">
        <f>H180</f>
        <v>0</v>
      </c>
      <c r="I179" s="135">
        <f t="shared" ref="I179:J180" si="61">I180</f>
        <v>0</v>
      </c>
      <c r="J179" s="135">
        <f t="shared" si="61"/>
        <v>0</v>
      </c>
    </row>
    <row r="180" spans="2:10" s="49" customFormat="1" ht="33" hidden="1">
      <c r="B180" s="136" t="s">
        <v>125</v>
      </c>
      <c r="C180" s="118" t="s">
        <v>91</v>
      </c>
      <c r="D180" s="118" t="s">
        <v>6</v>
      </c>
      <c r="E180" s="118" t="s">
        <v>97</v>
      </c>
      <c r="F180" s="131" t="s">
        <v>616</v>
      </c>
      <c r="G180" s="137" t="s">
        <v>34</v>
      </c>
      <c r="H180" s="135">
        <f>H181</f>
        <v>0</v>
      </c>
      <c r="I180" s="135">
        <f t="shared" si="61"/>
        <v>0</v>
      </c>
      <c r="J180" s="135">
        <f t="shared" si="61"/>
        <v>0</v>
      </c>
    </row>
    <row r="181" spans="2:10" s="49" customFormat="1" ht="33" hidden="1">
      <c r="B181" s="136" t="s">
        <v>23</v>
      </c>
      <c r="C181" s="118" t="s">
        <v>91</v>
      </c>
      <c r="D181" s="118" t="s">
        <v>6</v>
      </c>
      <c r="E181" s="118" t="s">
        <v>97</v>
      </c>
      <c r="F181" s="131" t="s">
        <v>616</v>
      </c>
      <c r="G181" s="137" t="s">
        <v>24</v>
      </c>
      <c r="H181" s="135"/>
      <c r="I181" s="135"/>
      <c r="J181" s="135"/>
    </row>
    <row r="182" spans="2:10" s="49" customFormat="1" ht="33" hidden="1">
      <c r="B182" s="132" t="s">
        <v>441</v>
      </c>
      <c r="C182" s="133" t="s">
        <v>91</v>
      </c>
      <c r="D182" s="133" t="s">
        <v>6</v>
      </c>
      <c r="E182" s="133" t="s">
        <v>174</v>
      </c>
      <c r="F182" s="133" t="s">
        <v>18</v>
      </c>
      <c r="G182" s="133"/>
      <c r="H182" s="134">
        <f>H183</f>
        <v>0</v>
      </c>
      <c r="I182" s="134">
        <f t="shared" ref="I182:J184" si="62">I183</f>
        <v>0</v>
      </c>
      <c r="J182" s="134">
        <f t="shared" si="62"/>
        <v>0</v>
      </c>
    </row>
    <row r="183" spans="2:10" s="49" customFormat="1" hidden="1">
      <c r="B183" s="136" t="s">
        <v>442</v>
      </c>
      <c r="C183" s="118" t="s">
        <v>91</v>
      </c>
      <c r="D183" s="118" t="s">
        <v>6</v>
      </c>
      <c r="E183" s="137" t="s">
        <v>174</v>
      </c>
      <c r="F183" s="118" t="s">
        <v>443</v>
      </c>
      <c r="G183" s="137"/>
      <c r="H183" s="135">
        <f>H184</f>
        <v>0</v>
      </c>
      <c r="I183" s="135">
        <f t="shared" si="62"/>
        <v>0</v>
      </c>
      <c r="J183" s="135">
        <f t="shared" si="62"/>
        <v>0</v>
      </c>
    </row>
    <row r="184" spans="2:10" s="49" customFormat="1" ht="33" hidden="1">
      <c r="B184" s="136" t="s">
        <v>125</v>
      </c>
      <c r="C184" s="118" t="s">
        <v>91</v>
      </c>
      <c r="D184" s="118" t="s">
        <v>6</v>
      </c>
      <c r="E184" s="137" t="s">
        <v>174</v>
      </c>
      <c r="F184" s="118" t="s">
        <v>443</v>
      </c>
      <c r="G184" s="137" t="s">
        <v>34</v>
      </c>
      <c r="H184" s="135">
        <f>H185</f>
        <v>0</v>
      </c>
      <c r="I184" s="135">
        <f t="shared" si="62"/>
        <v>0</v>
      </c>
      <c r="J184" s="135">
        <f t="shared" si="62"/>
        <v>0</v>
      </c>
    </row>
    <row r="185" spans="2:10" s="49" customFormat="1" ht="33" hidden="1">
      <c r="B185" s="136" t="s">
        <v>23</v>
      </c>
      <c r="C185" s="118" t="s">
        <v>91</v>
      </c>
      <c r="D185" s="118" t="s">
        <v>6</v>
      </c>
      <c r="E185" s="137" t="s">
        <v>174</v>
      </c>
      <c r="F185" s="118" t="s">
        <v>443</v>
      </c>
      <c r="G185" s="137" t="s">
        <v>24</v>
      </c>
      <c r="H185" s="135"/>
      <c r="I185" s="135"/>
      <c r="J185" s="135"/>
    </row>
    <row r="186" spans="2:10" s="49" customFormat="1" ht="33" hidden="1">
      <c r="B186" s="132" t="s">
        <v>444</v>
      </c>
      <c r="C186" s="133" t="s">
        <v>91</v>
      </c>
      <c r="D186" s="133" t="s">
        <v>6</v>
      </c>
      <c r="E186" s="133" t="s">
        <v>89</v>
      </c>
      <c r="F186" s="133" t="s">
        <v>18</v>
      </c>
      <c r="G186" s="133"/>
      <c r="H186" s="134">
        <f>H187</f>
        <v>600</v>
      </c>
      <c r="I186" s="139">
        <f t="shared" ref="I186:J188" si="63">I187</f>
        <v>0</v>
      </c>
      <c r="J186" s="139">
        <f t="shared" si="63"/>
        <v>0</v>
      </c>
    </row>
    <row r="187" spans="2:10" s="49" customFormat="1" hidden="1">
      <c r="B187" s="136" t="s">
        <v>445</v>
      </c>
      <c r="C187" s="118" t="s">
        <v>91</v>
      </c>
      <c r="D187" s="118" t="s">
        <v>6</v>
      </c>
      <c r="E187" s="118" t="s">
        <v>89</v>
      </c>
      <c r="F187" s="118" t="s">
        <v>446</v>
      </c>
      <c r="G187" s="137"/>
      <c r="H187" s="135">
        <f>H188</f>
        <v>600</v>
      </c>
      <c r="I187" s="138">
        <f t="shared" si="63"/>
        <v>0</v>
      </c>
      <c r="J187" s="138">
        <f t="shared" si="63"/>
        <v>0</v>
      </c>
    </row>
    <row r="188" spans="2:10" s="49" customFormat="1" ht="33" hidden="1">
      <c r="B188" s="136" t="s">
        <v>125</v>
      </c>
      <c r="C188" s="118" t="s">
        <v>91</v>
      </c>
      <c r="D188" s="118" t="s">
        <v>6</v>
      </c>
      <c r="E188" s="118" t="s">
        <v>89</v>
      </c>
      <c r="F188" s="118" t="s">
        <v>446</v>
      </c>
      <c r="G188" s="137" t="s">
        <v>34</v>
      </c>
      <c r="H188" s="135">
        <f>H189</f>
        <v>600</v>
      </c>
      <c r="I188" s="138">
        <f t="shared" si="63"/>
        <v>0</v>
      </c>
      <c r="J188" s="138">
        <f t="shared" si="63"/>
        <v>0</v>
      </c>
    </row>
    <row r="189" spans="2:10" s="49" customFormat="1" ht="33.75" hidden="1">
      <c r="B189" s="136" t="s">
        <v>23</v>
      </c>
      <c r="C189" s="118" t="s">
        <v>91</v>
      </c>
      <c r="D189" s="118" t="s">
        <v>6</v>
      </c>
      <c r="E189" s="118" t="s">
        <v>89</v>
      </c>
      <c r="F189" s="118" t="s">
        <v>446</v>
      </c>
      <c r="G189" s="137" t="s">
        <v>24</v>
      </c>
      <c r="H189" s="13">
        <f>600</f>
        <v>600</v>
      </c>
      <c r="I189" s="46"/>
      <c r="J189" s="46"/>
    </row>
    <row r="190" spans="2:10" s="49" customFormat="1" ht="33" hidden="1">
      <c r="B190" s="132" t="s">
        <v>447</v>
      </c>
      <c r="C190" s="133" t="s">
        <v>91</v>
      </c>
      <c r="D190" s="133" t="s">
        <v>6</v>
      </c>
      <c r="E190" s="133" t="s">
        <v>99</v>
      </c>
      <c r="F190" s="133" t="s">
        <v>18</v>
      </c>
      <c r="G190" s="133"/>
      <c r="H190" s="134">
        <f>H191</f>
        <v>300</v>
      </c>
      <c r="I190" s="134">
        <f t="shared" ref="I190:J192" si="64">I191</f>
        <v>100</v>
      </c>
      <c r="J190" s="134">
        <f t="shared" si="64"/>
        <v>100</v>
      </c>
    </row>
    <row r="191" spans="2:10" s="49" customFormat="1" hidden="1">
      <c r="B191" s="136" t="s">
        <v>448</v>
      </c>
      <c r="C191" s="118" t="s">
        <v>91</v>
      </c>
      <c r="D191" s="118" t="s">
        <v>6</v>
      </c>
      <c r="E191" s="118" t="s">
        <v>99</v>
      </c>
      <c r="F191" s="118" t="s">
        <v>449</v>
      </c>
      <c r="G191" s="137"/>
      <c r="H191" s="135">
        <f>H192</f>
        <v>300</v>
      </c>
      <c r="I191" s="135">
        <f t="shared" si="64"/>
        <v>100</v>
      </c>
      <c r="J191" s="135">
        <f t="shared" si="64"/>
        <v>100</v>
      </c>
    </row>
    <row r="192" spans="2:10" s="49" customFormat="1" ht="33" hidden="1">
      <c r="B192" s="136" t="s">
        <v>125</v>
      </c>
      <c r="C192" s="118" t="s">
        <v>91</v>
      </c>
      <c r="D192" s="118" t="s">
        <v>6</v>
      </c>
      <c r="E192" s="118" t="s">
        <v>99</v>
      </c>
      <c r="F192" s="118" t="s">
        <v>449</v>
      </c>
      <c r="G192" s="137" t="s">
        <v>34</v>
      </c>
      <c r="H192" s="135">
        <f>H193</f>
        <v>300</v>
      </c>
      <c r="I192" s="135">
        <f t="shared" si="64"/>
        <v>100</v>
      </c>
      <c r="J192" s="135">
        <f t="shared" si="64"/>
        <v>100</v>
      </c>
    </row>
    <row r="193" spans="2:10" s="49" customFormat="1" ht="33.75" hidden="1">
      <c r="B193" s="136" t="s">
        <v>23</v>
      </c>
      <c r="C193" s="118" t="s">
        <v>91</v>
      </c>
      <c r="D193" s="118" t="s">
        <v>6</v>
      </c>
      <c r="E193" s="118" t="s">
        <v>99</v>
      </c>
      <c r="F193" s="118" t="s">
        <v>449</v>
      </c>
      <c r="G193" s="137" t="s">
        <v>24</v>
      </c>
      <c r="H193" s="13">
        <f>300</f>
        <v>300</v>
      </c>
      <c r="I193" s="13">
        <f>100</f>
        <v>100</v>
      </c>
      <c r="J193" s="13">
        <f>100</f>
        <v>100</v>
      </c>
    </row>
    <row r="194" spans="2:10" s="56" customFormat="1" ht="132" hidden="1">
      <c r="B194" s="56" t="s">
        <v>567</v>
      </c>
      <c r="C194" s="131" t="s">
        <v>91</v>
      </c>
      <c r="D194" s="131" t="s">
        <v>6</v>
      </c>
      <c r="E194" s="131" t="s">
        <v>74</v>
      </c>
      <c r="F194" s="131" t="s">
        <v>18</v>
      </c>
      <c r="G194" s="140"/>
      <c r="H194" s="135">
        <f>H195+H198</f>
        <v>0</v>
      </c>
      <c r="I194" s="135">
        <f t="shared" ref="I194:J194" si="65">I195+I198</f>
        <v>0</v>
      </c>
      <c r="J194" s="135">
        <f t="shared" si="65"/>
        <v>0</v>
      </c>
    </row>
    <row r="195" spans="2:10" s="49" customFormat="1" ht="132" hidden="1">
      <c r="B195" s="56" t="s">
        <v>568</v>
      </c>
      <c r="C195" s="131" t="s">
        <v>91</v>
      </c>
      <c r="D195" s="131" t="s">
        <v>6</v>
      </c>
      <c r="E195" s="131" t="s">
        <v>74</v>
      </c>
      <c r="F195" s="141" t="s">
        <v>565</v>
      </c>
      <c r="G195" s="140"/>
      <c r="H195" s="135">
        <f>H196</f>
        <v>0</v>
      </c>
      <c r="I195" s="135">
        <f t="shared" ref="I195:J196" si="66">I196</f>
        <v>0</v>
      </c>
      <c r="J195" s="135">
        <f t="shared" si="66"/>
        <v>0</v>
      </c>
    </row>
    <row r="196" spans="2:10" s="49" customFormat="1" ht="33" hidden="1">
      <c r="B196" s="136" t="s">
        <v>125</v>
      </c>
      <c r="C196" s="131" t="s">
        <v>91</v>
      </c>
      <c r="D196" s="131" t="s">
        <v>6</v>
      </c>
      <c r="E196" s="131" t="s">
        <v>74</v>
      </c>
      <c r="F196" s="141" t="s">
        <v>565</v>
      </c>
      <c r="G196" s="140" t="s">
        <v>34</v>
      </c>
      <c r="H196" s="135">
        <f>H197</f>
        <v>0</v>
      </c>
      <c r="I196" s="135">
        <f t="shared" si="66"/>
        <v>0</v>
      </c>
      <c r="J196" s="135">
        <f t="shared" si="66"/>
        <v>0</v>
      </c>
    </row>
    <row r="197" spans="2:10" s="49" customFormat="1" ht="33" hidden="1">
      <c r="B197" s="136" t="s">
        <v>23</v>
      </c>
      <c r="C197" s="131" t="s">
        <v>91</v>
      </c>
      <c r="D197" s="131" t="s">
        <v>6</v>
      </c>
      <c r="E197" s="131" t="s">
        <v>74</v>
      </c>
      <c r="F197" s="141" t="s">
        <v>565</v>
      </c>
      <c r="G197" s="140" t="s">
        <v>24</v>
      </c>
      <c r="H197" s="135"/>
      <c r="I197" s="135"/>
      <c r="J197" s="135"/>
    </row>
    <row r="198" spans="2:10" s="49" customFormat="1" ht="148.5" hidden="1">
      <c r="B198" s="56" t="s">
        <v>569</v>
      </c>
      <c r="C198" s="131" t="s">
        <v>91</v>
      </c>
      <c r="D198" s="131" t="s">
        <v>6</v>
      </c>
      <c r="E198" s="131" t="s">
        <v>74</v>
      </c>
      <c r="F198" s="141" t="s">
        <v>566</v>
      </c>
      <c r="G198" s="140"/>
      <c r="H198" s="135">
        <f>H199</f>
        <v>0</v>
      </c>
      <c r="I198" s="135">
        <f t="shared" ref="I198:J199" si="67">I199</f>
        <v>0</v>
      </c>
      <c r="J198" s="135">
        <f t="shared" si="67"/>
        <v>0</v>
      </c>
    </row>
    <row r="199" spans="2:10" s="49" customFormat="1" ht="33" hidden="1">
      <c r="B199" s="136" t="s">
        <v>125</v>
      </c>
      <c r="C199" s="131" t="s">
        <v>91</v>
      </c>
      <c r="D199" s="131" t="s">
        <v>6</v>
      </c>
      <c r="E199" s="131" t="s">
        <v>74</v>
      </c>
      <c r="F199" s="141" t="s">
        <v>566</v>
      </c>
      <c r="G199" s="140" t="s">
        <v>34</v>
      </c>
      <c r="H199" s="135">
        <f>H200</f>
        <v>0</v>
      </c>
      <c r="I199" s="135">
        <f t="shared" si="67"/>
        <v>0</v>
      </c>
      <c r="J199" s="135">
        <f t="shared" si="67"/>
        <v>0</v>
      </c>
    </row>
    <row r="200" spans="2:10" s="49" customFormat="1" ht="33" hidden="1">
      <c r="B200" s="136" t="s">
        <v>23</v>
      </c>
      <c r="C200" s="131" t="s">
        <v>91</v>
      </c>
      <c r="D200" s="131" t="s">
        <v>6</v>
      </c>
      <c r="E200" s="131" t="s">
        <v>74</v>
      </c>
      <c r="F200" s="141" t="s">
        <v>566</v>
      </c>
      <c r="G200" s="140" t="s">
        <v>24</v>
      </c>
      <c r="H200" s="135"/>
      <c r="I200" s="135"/>
      <c r="J200" s="135"/>
    </row>
    <row r="201" spans="2:10" s="49" customFormat="1" hidden="1">
      <c r="B201" s="49" t="s">
        <v>674</v>
      </c>
      <c r="C201" s="115" t="s">
        <v>91</v>
      </c>
      <c r="D201" s="115" t="s">
        <v>6</v>
      </c>
      <c r="E201" s="115" t="s">
        <v>193</v>
      </c>
      <c r="F201" s="115" t="s">
        <v>18</v>
      </c>
      <c r="G201" s="133"/>
      <c r="H201" s="134">
        <f>H202</f>
        <v>0</v>
      </c>
      <c r="I201" s="134">
        <f t="shared" ref="I201:J203" si="68">I202</f>
        <v>0</v>
      </c>
      <c r="J201" s="134">
        <f t="shared" si="68"/>
        <v>0</v>
      </c>
    </row>
    <row r="202" spans="2:10" s="49" customFormat="1" hidden="1">
      <c r="B202" s="56" t="s">
        <v>675</v>
      </c>
      <c r="C202" s="118" t="s">
        <v>91</v>
      </c>
      <c r="D202" s="118" t="s">
        <v>6</v>
      </c>
      <c r="E202" s="118" t="s">
        <v>193</v>
      </c>
      <c r="F202" s="118" t="s">
        <v>676</v>
      </c>
      <c r="G202" s="137"/>
      <c r="H202" s="135">
        <f>H203</f>
        <v>0</v>
      </c>
      <c r="I202" s="135">
        <f t="shared" si="68"/>
        <v>0</v>
      </c>
      <c r="J202" s="135">
        <f t="shared" si="68"/>
        <v>0</v>
      </c>
    </row>
    <row r="203" spans="2:10" s="49" customFormat="1" ht="33" hidden="1">
      <c r="B203" s="136" t="s">
        <v>125</v>
      </c>
      <c r="C203" s="118" t="s">
        <v>91</v>
      </c>
      <c r="D203" s="118" t="s">
        <v>6</v>
      </c>
      <c r="E203" s="118" t="s">
        <v>193</v>
      </c>
      <c r="F203" s="118" t="s">
        <v>676</v>
      </c>
      <c r="G203" s="137" t="s">
        <v>34</v>
      </c>
      <c r="H203" s="135">
        <f>H204</f>
        <v>0</v>
      </c>
      <c r="I203" s="135">
        <f t="shared" si="68"/>
        <v>0</v>
      </c>
      <c r="J203" s="135">
        <f t="shared" si="68"/>
        <v>0</v>
      </c>
    </row>
    <row r="204" spans="2:10" s="49" customFormat="1" ht="33" hidden="1">
      <c r="B204" s="136" t="s">
        <v>23</v>
      </c>
      <c r="C204" s="118" t="s">
        <v>91</v>
      </c>
      <c r="D204" s="118" t="s">
        <v>6</v>
      </c>
      <c r="E204" s="118" t="s">
        <v>193</v>
      </c>
      <c r="F204" s="118" t="s">
        <v>676</v>
      </c>
      <c r="G204" s="137" t="s">
        <v>24</v>
      </c>
      <c r="H204" s="135"/>
      <c r="I204" s="135"/>
      <c r="J204" s="135"/>
    </row>
    <row r="205" spans="2:10" s="49" customFormat="1" ht="49.5" hidden="1">
      <c r="B205" s="49" t="s">
        <v>682</v>
      </c>
      <c r="C205" s="115" t="s">
        <v>91</v>
      </c>
      <c r="D205" s="115" t="s">
        <v>6</v>
      </c>
      <c r="E205" s="115" t="s">
        <v>194</v>
      </c>
      <c r="F205" s="115" t="s">
        <v>18</v>
      </c>
      <c r="G205" s="133"/>
      <c r="H205" s="134">
        <f>H206</f>
        <v>450</v>
      </c>
      <c r="I205" s="139">
        <f t="shared" ref="I205:J206" si="69">I206</f>
        <v>0</v>
      </c>
      <c r="J205" s="139">
        <f t="shared" si="69"/>
        <v>0</v>
      </c>
    </row>
    <row r="206" spans="2:10" s="49" customFormat="1" ht="33" hidden="1">
      <c r="B206" s="136" t="s">
        <v>125</v>
      </c>
      <c r="C206" s="118" t="s">
        <v>91</v>
      </c>
      <c r="D206" s="118" t="s">
        <v>6</v>
      </c>
      <c r="E206" s="118" t="s">
        <v>194</v>
      </c>
      <c r="F206" s="118" t="s">
        <v>617</v>
      </c>
      <c r="G206" s="137" t="s">
        <v>34</v>
      </c>
      <c r="H206" s="135">
        <f>H207</f>
        <v>450</v>
      </c>
      <c r="I206" s="138">
        <f t="shared" si="69"/>
        <v>0</v>
      </c>
      <c r="J206" s="138">
        <f t="shared" si="69"/>
        <v>0</v>
      </c>
    </row>
    <row r="207" spans="2:10" s="49" customFormat="1" ht="33.75" hidden="1">
      <c r="B207" s="136" t="s">
        <v>23</v>
      </c>
      <c r="C207" s="118" t="s">
        <v>91</v>
      </c>
      <c r="D207" s="118" t="s">
        <v>6</v>
      </c>
      <c r="E207" s="118" t="s">
        <v>194</v>
      </c>
      <c r="F207" s="118" t="s">
        <v>617</v>
      </c>
      <c r="G207" s="137" t="s">
        <v>24</v>
      </c>
      <c r="H207" s="13">
        <f>300+150</f>
        <v>450</v>
      </c>
      <c r="I207" s="46"/>
      <c r="J207" s="46"/>
    </row>
    <row r="208" spans="2:10" s="49" customFormat="1" ht="66" hidden="1">
      <c r="B208" s="49" t="s">
        <v>665</v>
      </c>
      <c r="C208" s="115" t="s">
        <v>91</v>
      </c>
      <c r="D208" s="115" t="s">
        <v>6</v>
      </c>
      <c r="E208" s="115" t="s">
        <v>195</v>
      </c>
      <c r="F208" s="115" t="s">
        <v>18</v>
      </c>
      <c r="G208" s="133"/>
      <c r="H208" s="134">
        <f>H209</f>
        <v>0</v>
      </c>
      <c r="I208" s="134">
        <f t="shared" ref="I208:J210" si="70">I209</f>
        <v>0</v>
      </c>
      <c r="J208" s="134">
        <f t="shared" si="70"/>
        <v>0</v>
      </c>
    </row>
    <row r="209" spans="2:10" s="49" customFormat="1" ht="49.5" hidden="1">
      <c r="B209" s="136" t="s">
        <v>666</v>
      </c>
      <c r="C209" s="118" t="s">
        <v>91</v>
      </c>
      <c r="D209" s="118" t="s">
        <v>6</v>
      </c>
      <c r="E209" s="118" t="s">
        <v>195</v>
      </c>
      <c r="F209" s="118" t="s">
        <v>667</v>
      </c>
      <c r="G209" s="137"/>
      <c r="H209" s="135">
        <f>H210</f>
        <v>0</v>
      </c>
      <c r="I209" s="135">
        <f t="shared" si="70"/>
        <v>0</v>
      </c>
      <c r="J209" s="135">
        <f t="shared" si="70"/>
        <v>0</v>
      </c>
    </row>
    <row r="210" spans="2:10" s="49" customFormat="1" ht="33" hidden="1">
      <c r="B210" s="136" t="s">
        <v>125</v>
      </c>
      <c r="C210" s="118" t="s">
        <v>91</v>
      </c>
      <c r="D210" s="118" t="s">
        <v>6</v>
      </c>
      <c r="E210" s="118" t="s">
        <v>195</v>
      </c>
      <c r="F210" s="118" t="s">
        <v>667</v>
      </c>
      <c r="G210" s="137" t="s">
        <v>34</v>
      </c>
      <c r="H210" s="135">
        <f>H211</f>
        <v>0</v>
      </c>
      <c r="I210" s="135">
        <f t="shared" si="70"/>
        <v>0</v>
      </c>
      <c r="J210" s="135">
        <f t="shared" si="70"/>
        <v>0</v>
      </c>
    </row>
    <row r="211" spans="2:10" s="49" customFormat="1" ht="33" hidden="1">
      <c r="B211" s="136" t="s">
        <v>23</v>
      </c>
      <c r="C211" s="118" t="s">
        <v>91</v>
      </c>
      <c r="D211" s="118" t="s">
        <v>6</v>
      </c>
      <c r="E211" s="118" t="s">
        <v>195</v>
      </c>
      <c r="F211" s="118" t="s">
        <v>667</v>
      </c>
      <c r="G211" s="137" t="s">
        <v>24</v>
      </c>
      <c r="H211" s="135"/>
      <c r="I211" s="135"/>
      <c r="J211" s="135"/>
    </row>
    <row r="212" spans="2:10" s="49" customFormat="1" ht="33" hidden="1">
      <c r="B212" s="49" t="s">
        <v>220</v>
      </c>
      <c r="C212" s="124" t="s">
        <v>91</v>
      </c>
      <c r="D212" s="124" t="s">
        <v>7</v>
      </c>
      <c r="E212" s="124" t="s">
        <v>17</v>
      </c>
      <c r="F212" s="124" t="s">
        <v>18</v>
      </c>
      <c r="G212" s="124"/>
      <c r="H212" s="117">
        <f t="shared" ref="H212:J215" si="71">H213</f>
        <v>0</v>
      </c>
      <c r="I212" s="117">
        <f t="shared" si="71"/>
        <v>0</v>
      </c>
      <c r="J212" s="117">
        <f t="shared" si="71"/>
        <v>0</v>
      </c>
    </row>
    <row r="213" spans="2:10" s="49" customFormat="1" ht="66" hidden="1">
      <c r="B213" s="49" t="s">
        <v>221</v>
      </c>
      <c r="C213" s="124" t="s">
        <v>91</v>
      </c>
      <c r="D213" s="124" t="s">
        <v>7</v>
      </c>
      <c r="E213" s="124" t="s">
        <v>38</v>
      </c>
      <c r="F213" s="124" t="s">
        <v>18</v>
      </c>
      <c r="G213" s="124"/>
      <c r="H213" s="117">
        <f t="shared" si="71"/>
        <v>0</v>
      </c>
      <c r="I213" s="117">
        <f t="shared" si="71"/>
        <v>0</v>
      </c>
      <c r="J213" s="117">
        <f t="shared" si="71"/>
        <v>0</v>
      </c>
    </row>
    <row r="214" spans="2:10" s="49" customFormat="1" ht="49.5" hidden="1">
      <c r="B214" s="56" t="s">
        <v>355</v>
      </c>
      <c r="C214" s="118" t="s">
        <v>91</v>
      </c>
      <c r="D214" s="118" t="s">
        <v>7</v>
      </c>
      <c r="E214" s="118" t="s">
        <v>38</v>
      </c>
      <c r="F214" s="118" t="s">
        <v>354</v>
      </c>
      <c r="G214" s="124"/>
      <c r="H214" s="120">
        <f t="shared" si="71"/>
        <v>0</v>
      </c>
      <c r="I214" s="120">
        <f t="shared" si="71"/>
        <v>0</v>
      </c>
      <c r="J214" s="120">
        <f t="shared" si="71"/>
        <v>0</v>
      </c>
    </row>
    <row r="215" spans="2:10" s="49" customFormat="1" hidden="1">
      <c r="B215" s="56" t="s">
        <v>58</v>
      </c>
      <c r="C215" s="118" t="s">
        <v>91</v>
      </c>
      <c r="D215" s="118" t="s">
        <v>7</v>
      </c>
      <c r="E215" s="118" t="s">
        <v>38</v>
      </c>
      <c r="F215" s="118" t="s">
        <v>354</v>
      </c>
      <c r="G215" s="121" t="s">
        <v>59</v>
      </c>
      <c r="H215" s="120">
        <f t="shared" si="71"/>
        <v>0</v>
      </c>
      <c r="I215" s="120">
        <f t="shared" si="71"/>
        <v>0</v>
      </c>
      <c r="J215" s="120">
        <f t="shared" si="71"/>
        <v>0</v>
      </c>
    </row>
    <row r="216" spans="2:10" s="49" customFormat="1" ht="49.5" hidden="1">
      <c r="B216" s="56" t="s">
        <v>222</v>
      </c>
      <c r="C216" s="118" t="s">
        <v>91</v>
      </c>
      <c r="D216" s="118" t="s">
        <v>7</v>
      </c>
      <c r="E216" s="118" t="s">
        <v>38</v>
      </c>
      <c r="F216" s="118" t="s">
        <v>354</v>
      </c>
      <c r="G216" s="121" t="s">
        <v>115</v>
      </c>
      <c r="H216" s="120">
        <f>200-200</f>
        <v>0</v>
      </c>
      <c r="I216" s="120">
        <f t="shared" ref="I216:J216" si="72">200-200</f>
        <v>0</v>
      </c>
      <c r="J216" s="120">
        <f t="shared" si="72"/>
        <v>0</v>
      </c>
    </row>
    <row r="217" spans="2:10" s="49" customFormat="1" ht="49.5">
      <c r="B217" s="49" t="s">
        <v>529</v>
      </c>
      <c r="C217" s="124" t="s">
        <v>130</v>
      </c>
      <c r="D217" s="124" t="s">
        <v>16</v>
      </c>
      <c r="E217" s="124" t="s">
        <v>17</v>
      </c>
      <c r="F217" s="124" t="s">
        <v>18</v>
      </c>
      <c r="G217" s="142"/>
      <c r="H217" s="50">
        <f>H218+H255+H287</f>
        <v>33230.300000000003</v>
      </c>
      <c r="I217" s="50">
        <f t="shared" ref="I217:J217" si="73">I218+I255+I287</f>
        <v>35909.800000000003</v>
      </c>
      <c r="J217" s="50">
        <f t="shared" si="73"/>
        <v>34706.6</v>
      </c>
    </row>
    <row r="218" spans="2:10" s="49" customFormat="1" ht="49.5">
      <c r="B218" s="49" t="s">
        <v>530</v>
      </c>
      <c r="C218" s="124" t="s">
        <v>130</v>
      </c>
      <c r="D218" s="124" t="s">
        <v>31</v>
      </c>
      <c r="E218" s="124" t="s">
        <v>17</v>
      </c>
      <c r="F218" s="124" t="s">
        <v>18</v>
      </c>
      <c r="G218" s="142"/>
      <c r="H218" s="50">
        <f>H219+H241+H248</f>
        <v>33145.300000000003</v>
      </c>
      <c r="I218" s="50">
        <f t="shared" ref="I218:J218" si="74">I219+I241+I248</f>
        <v>35909.800000000003</v>
      </c>
      <c r="J218" s="50">
        <f t="shared" si="74"/>
        <v>34706.6</v>
      </c>
    </row>
    <row r="219" spans="2:10" s="49" customFormat="1" ht="33" hidden="1">
      <c r="B219" s="49" t="s">
        <v>150</v>
      </c>
      <c r="C219" s="124" t="s">
        <v>130</v>
      </c>
      <c r="D219" s="124" t="s">
        <v>31</v>
      </c>
      <c r="E219" s="124" t="s">
        <v>11</v>
      </c>
      <c r="F219" s="124" t="s">
        <v>18</v>
      </c>
      <c r="G219" s="142"/>
      <c r="H219" s="50">
        <f>H220+H223+H226+H229+H232+H235+H238</f>
        <v>32945.300000000003</v>
      </c>
      <c r="I219" s="50">
        <f t="shared" ref="I219:J219" si="75">I220+I223+I226+I229+I232+I235+I238</f>
        <v>35719.800000000003</v>
      </c>
      <c r="J219" s="50">
        <f t="shared" si="75"/>
        <v>34616.6</v>
      </c>
    </row>
    <row r="220" spans="2:10" s="49" customFormat="1" ht="33" hidden="1">
      <c r="B220" s="56" t="s">
        <v>133</v>
      </c>
      <c r="C220" s="121" t="s">
        <v>130</v>
      </c>
      <c r="D220" s="121" t="s">
        <v>31</v>
      </c>
      <c r="E220" s="121" t="s">
        <v>11</v>
      </c>
      <c r="F220" s="141" t="s">
        <v>134</v>
      </c>
      <c r="G220" s="143"/>
      <c r="H220" s="37">
        <f>H221</f>
        <v>32930.300000000003</v>
      </c>
      <c r="I220" s="37">
        <f t="shared" ref="I220:J221" si="76">I221</f>
        <v>35709.800000000003</v>
      </c>
      <c r="J220" s="37">
        <f t="shared" si="76"/>
        <v>34606.6</v>
      </c>
    </row>
    <row r="221" spans="2:10" s="49" customFormat="1" ht="33" hidden="1">
      <c r="B221" s="56" t="s">
        <v>135</v>
      </c>
      <c r="C221" s="121" t="s">
        <v>130</v>
      </c>
      <c r="D221" s="121" t="s">
        <v>31</v>
      </c>
      <c r="E221" s="121" t="s">
        <v>11</v>
      </c>
      <c r="F221" s="141" t="s">
        <v>134</v>
      </c>
      <c r="G221" s="143" t="s">
        <v>136</v>
      </c>
      <c r="H221" s="37">
        <f>H222</f>
        <v>32930.300000000003</v>
      </c>
      <c r="I221" s="37">
        <f t="shared" si="76"/>
        <v>35709.800000000003</v>
      </c>
      <c r="J221" s="37">
        <f t="shared" si="76"/>
        <v>34606.6</v>
      </c>
    </row>
    <row r="222" spans="2:10" s="49" customFormat="1" hidden="1">
      <c r="B222" s="56" t="s">
        <v>217</v>
      </c>
      <c r="C222" s="121" t="s">
        <v>130</v>
      </c>
      <c r="D222" s="121" t="s">
        <v>31</v>
      </c>
      <c r="E222" s="121" t="s">
        <v>11</v>
      </c>
      <c r="F222" s="141" t="s">
        <v>134</v>
      </c>
      <c r="G222" s="143" t="s">
        <v>218</v>
      </c>
      <c r="H222" s="37">
        <f>(13143.5+5686.8+14100)</f>
        <v>32930.300000000003</v>
      </c>
      <c r="I222" s="37">
        <f>(14455.4+6254.4+15000)</f>
        <v>35709.800000000003</v>
      </c>
      <c r="J222" s="37">
        <f>(13057.2+5649.4+15900)</f>
        <v>34606.6</v>
      </c>
    </row>
    <row r="223" spans="2:10" s="49" customFormat="1" ht="49.5" hidden="1">
      <c r="B223" s="56" t="s">
        <v>139</v>
      </c>
      <c r="C223" s="121" t="s">
        <v>130</v>
      </c>
      <c r="D223" s="121" t="s">
        <v>31</v>
      </c>
      <c r="E223" s="121" t="s">
        <v>11</v>
      </c>
      <c r="F223" s="141" t="s">
        <v>140</v>
      </c>
      <c r="G223" s="143"/>
      <c r="H223" s="37">
        <f>H224</f>
        <v>15</v>
      </c>
      <c r="I223" s="37">
        <f t="shared" ref="I223:J224" si="77">I224</f>
        <v>10</v>
      </c>
      <c r="J223" s="37">
        <f t="shared" si="77"/>
        <v>10</v>
      </c>
    </row>
    <row r="224" spans="2:10" s="49" customFormat="1" ht="33" hidden="1">
      <c r="B224" s="56" t="s">
        <v>135</v>
      </c>
      <c r="C224" s="121" t="s">
        <v>130</v>
      </c>
      <c r="D224" s="121" t="s">
        <v>31</v>
      </c>
      <c r="E224" s="121" t="s">
        <v>11</v>
      </c>
      <c r="F224" s="141" t="s">
        <v>140</v>
      </c>
      <c r="G224" s="143" t="s">
        <v>136</v>
      </c>
      <c r="H224" s="37">
        <f>H225</f>
        <v>15</v>
      </c>
      <c r="I224" s="37">
        <f t="shared" si="77"/>
        <v>10</v>
      </c>
      <c r="J224" s="37">
        <f t="shared" si="77"/>
        <v>10</v>
      </c>
    </row>
    <row r="225" spans="2:10" s="49" customFormat="1" hidden="1">
      <c r="B225" s="56" t="s">
        <v>217</v>
      </c>
      <c r="C225" s="121" t="s">
        <v>130</v>
      </c>
      <c r="D225" s="121" t="s">
        <v>31</v>
      </c>
      <c r="E225" s="121" t="s">
        <v>11</v>
      </c>
      <c r="F225" s="141" t="s">
        <v>140</v>
      </c>
      <c r="G225" s="143" t="s">
        <v>218</v>
      </c>
      <c r="H225" s="37">
        <f>15</f>
        <v>15</v>
      </c>
      <c r="I225" s="37">
        <f>10</f>
        <v>10</v>
      </c>
      <c r="J225" s="37">
        <f>10</f>
        <v>10</v>
      </c>
    </row>
    <row r="226" spans="2:10" s="49" customFormat="1" ht="33" hidden="1">
      <c r="B226" s="56" t="s">
        <v>141</v>
      </c>
      <c r="C226" s="121" t="s">
        <v>130</v>
      </c>
      <c r="D226" s="121" t="s">
        <v>31</v>
      </c>
      <c r="E226" s="121" t="s">
        <v>11</v>
      </c>
      <c r="F226" s="141" t="s">
        <v>142</v>
      </c>
      <c r="G226" s="143"/>
      <c r="H226" s="37">
        <f>H227</f>
        <v>0</v>
      </c>
      <c r="I226" s="37">
        <f t="shared" ref="I226:J227" si="78">I227</f>
        <v>0</v>
      </c>
      <c r="J226" s="37">
        <f t="shared" si="78"/>
        <v>0</v>
      </c>
    </row>
    <row r="227" spans="2:10" s="49" customFormat="1" ht="33" hidden="1">
      <c r="B227" s="56" t="s">
        <v>135</v>
      </c>
      <c r="C227" s="121" t="s">
        <v>130</v>
      </c>
      <c r="D227" s="121" t="s">
        <v>31</v>
      </c>
      <c r="E227" s="121" t="s">
        <v>11</v>
      </c>
      <c r="F227" s="141" t="s">
        <v>142</v>
      </c>
      <c r="G227" s="143" t="s">
        <v>136</v>
      </c>
      <c r="H227" s="37">
        <f>H228</f>
        <v>0</v>
      </c>
      <c r="I227" s="37">
        <f t="shared" si="78"/>
        <v>0</v>
      </c>
      <c r="J227" s="37">
        <f t="shared" si="78"/>
        <v>0</v>
      </c>
    </row>
    <row r="228" spans="2:10" s="49" customFormat="1" hidden="1">
      <c r="B228" s="56" t="s">
        <v>217</v>
      </c>
      <c r="C228" s="121" t="s">
        <v>130</v>
      </c>
      <c r="D228" s="121" t="s">
        <v>31</v>
      </c>
      <c r="E228" s="121" t="s">
        <v>11</v>
      </c>
      <c r="F228" s="141" t="s">
        <v>142</v>
      </c>
      <c r="G228" s="143" t="s">
        <v>218</v>
      </c>
      <c r="H228" s="37"/>
      <c r="I228" s="37"/>
      <c r="J228" s="37"/>
    </row>
    <row r="229" spans="2:10" s="49" customFormat="1" ht="33" hidden="1">
      <c r="B229" s="103" t="s">
        <v>358</v>
      </c>
      <c r="C229" s="121" t="s">
        <v>130</v>
      </c>
      <c r="D229" s="121" t="s">
        <v>31</v>
      </c>
      <c r="E229" s="121" t="s">
        <v>11</v>
      </c>
      <c r="F229" s="121">
        <v>72300</v>
      </c>
      <c r="G229" s="143"/>
      <c r="H229" s="37">
        <f>H230</f>
        <v>0</v>
      </c>
      <c r="I229" s="37">
        <f t="shared" ref="I229:J230" si="79">I230</f>
        <v>0</v>
      </c>
      <c r="J229" s="37">
        <f t="shared" si="79"/>
        <v>0</v>
      </c>
    </row>
    <row r="230" spans="2:10" s="49" customFormat="1" ht="33" hidden="1">
      <c r="B230" s="56" t="s">
        <v>135</v>
      </c>
      <c r="C230" s="121" t="s">
        <v>130</v>
      </c>
      <c r="D230" s="121" t="s">
        <v>31</v>
      </c>
      <c r="E230" s="121" t="s">
        <v>11</v>
      </c>
      <c r="F230" s="121">
        <v>72300</v>
      </c>
      <c r="G230" s="143" t="s">
        <v>136</v>
      </c>
      <c r="H230" s="37">
        <f>H231</f>
        <v>0</v>
      </c>
      <c r="I230" s="37">
        <f t="shared" si="79"/>
        <v>0</v>
      </c>
      <c r="J230" s="37">
        <f t="shared" si="79"/>
        <v>0</v>
      </c>
    </row>
    <row r="231" spans="2:10" s="49" customFormat="1" hidden="1">
      <c r="B231" s="56" t="s">
        <v>217</v>
      </c>
      <c r="C231" s="121" t="s">
        <v>130</v>
      </c>
      <c r="D231" s="121" t="s">
        <v>31</v>
      </c>
      <c r="E231" s="121" t="s">
        <v>11</v>
      </c>
      <c r="F231" s="121">
        <v>72300</v>
      </c>
      <c r="G231" s="143" t="s">
        <v>218</v>
      </c>
      <c r="H231" s="37">
        <f>4313.9-4313.9</f>
        <v>0</v>
      </c>
      <c r="I231" s="37">
        <f t="shared" ref="I231:J231" si="80">4313.9-4313.9</f>
        <v>0</v>
      </c>
      <c r="J231" s="37">
        <f t="shared" si="80"/>
        <v>0</v>
      </c>
    </row>
    <row r="232" spans="2:10" s="49" customFormat="1" ht="49.5" hidden="1">
      <c r="B232" s="103" t="s">
        <v>359</v>
      </c>
      <c r="C232" s="121" t="s">
        <v>130</v>
      </c>
      <c r="D232" s="121" t="s">
        <v>31</v>
      </c>
      <c r="E232" s="121" t="s">
        <v>11</v>
      </c>
      <c r="F232" s="121" t="s">
        <v>360</v>
      </c>
      <c r="G232" s="143"/>
      <c r="H232" s="37">
        <f>H233</f>
        <v>0</v>
      </c>
      <c r="I232" s="37">
        <f t="shared" ref="I232:J233" si="81">I233</f>
        <v>0</v>
      </c>
      <c r="J232" s="37">
        <f t="shared" si="81"/>
        <v>0</v>
      </c>
    </row>
    <row r="233" spans="2:10" s="49" customFormat="1" ht="33" hidden="1">
      <c r="B233" s="56" t="s">
        <v>135</v>
      </c>
      <c r="C233" s="121" t="s">
        <v>130</v>
      </c>
      <c r="D233" s="121" t="s">
        <v>31</v>
      </c>
      <c r="E233" s="121" t="s">
        <v>11</v>
      </c>
      <c r="F233" s="121" t="s">
        <v>360</v>
      </c>
      <c r="G233" s="143" t="s">
        <v>136</v>
      </c>
      <c r="H233" s="37">
        <f>H234</f>
        <v>0</v>
      </c>
      <c r="I233" s="37">
        <f t="shared" si="81"/>
        <v>0</v>
      </c>
      <c r="J233" s="37">
        <f t="shared" si="81"/>
        <v>0</v>
      </c>
    </row>
    <row r="234" spans="2:10" s="49" customFormat="1" hidden="1">
      <c r="B234" s="56" t="s">
        <v>217</v>
      </c>
      <c r="C234" s="121" t="s">
        <v>130</v>
      </c>
      <c r="D234" s="121" t="s">
        <v>31</v>
      </c>
      <c r="E234" s="121" t="s">
        <v>11</v>
      </c>
      <c r="F234" s="121" t="s">
        <v>360</v>
      </c>
      <c r="G234" s="143" t="s">
        <v>218</v>
      </c>
      <c r="H234" s="37">
        <f>324.7-324.7</f>
        <v>0</v>
      </c>
      <c r="I234" s="37">
        <f t="shared" ref="I234:J234" si="82">324.7-324.7</f>
        <v>0</v>
      </c>
      <c r="J234" s="37">
        <f t="shared" si="82"/>
        <v>0</v>
      </c>
    </row>
    <row r="235" spans="2:10" s="49" customFormat="1" ht="99" hidden="1">
      <c r="B235" s="56" t="s">
        <v>555</v>
      </c>
      <c r="C235" s="118" t="s">
        <v>130</v>
      </c>
      <c r="D235" s="118" t="s">
        <v>31</v>
      </c>
      <c r="E235" s="118" t="s">
        <v>11</v>
      </c>
      <c r="F235" s="131" t="s">
        <v>554</v>
      </c>
      <c r="G235" s="143"/>
      <c r="H235" s="37">
        <f>H236</f>
        <v>0</v>
      </c>
      <c r="I235" s="37">
        <f t="shared" ref="I235:J236" si="83">I236</f>
        <v>0</v>
      </c>
      <c r="J235" s="37">
        <f t="shared" si="83"/>
        <v>0</v>
      </c>
    </row>
    <row r="236" spans="2:10" s="49" customFormat="1" ht="33" hidden="1">
      <c r="B236" s="56" t="s">
        <v>135</v>
      </c>
      <c r="C236" s="118" t="s">
        <v>130</v>
      </c>
      <c r="D236" s="118" t="s">
        <v>31</v>
      </c>
      <c r="E236" s="118" t="s">
        <v>11</v>
      </c>
      <c r="F236" s="131" t="s">
        <v>554</v>
      </c>
      <c r="G236" s="143" t="s">
        <v>136</v>
      </c>
      <c r="H236" s="37">
        <f>H237</f>
        <v>0</v>
      </c>
      <c r="I236" s="37">
        <f t="shared" si="83"/>
        <v>0</v>
      </c>
      <c r="J236" s="37">
        <f t="shared" si="83"/>
        <v>0</v>
      </c>
    </row>
    <row r="237" spans="2:10" s="49" customFormat="1" hidden="1">
      <c r="B237" s="56" t="s">
        <v>217</v>
      </c>
      <c r="C237" s="118" t="s">
        <v>130</v>
      </c>
      <c r="D237" s="118" t="s">
        <v>31</v>
      </c>
      <c r="E237" s="118" t="s">
        <v>11</v>
      </c>
      <c r="F237" s="131" t="s">
        <v>554</v>
      </c>
      <c r="G237" s="143" t="s">
        <v>218</v>
      </c>
      <c r="H237" s="37"/>
      <c r="I237" s="37"/>
      <c r="J237" s="37"/>
    </row>
    <row r="238" spans="2:10" s="49" customFormat="1" ht="99" hidden="1">
      <c r="B238" s="56" t="s">
        <v>654</v>
      </c>
      <c r="C238" s="118" t="s">
        <v>130</v>
      </c>
      <c r="D238" s="118" t="s">
        <v>31</v>
      </c>
      <c r="E238" s="118" t="s">
        <v>11</v>
      </c>
      <c r="F238" s="131" t="s">
        <v>655</v>
      </c>
      <c r="G238" s="143"/>
      <c r="H238" s="37">
        <f>H239</f>
        <v>0</v>
      </c>
      <c r="I238" s="37">
        <f t="shared" ref="I238:J239" si="84">I239</f>
        <v>0</v>
      </c>
      <c r="J238" s="37">
        <f t="shared" si="84"/>
        <v>0</v>
      </c>
    </row>
    <row r="239" spans="2:10" s="49" customFormat="1" ht="33" hidden="1">
      <c r="B239" s="56" t="s">
        <v>135</v>
      </c>
      <c r="C239" s="118" t="s">
        <v>130</v>
      </c>
      <c r="D239" s="118" t="s">
        <v>31</v>
      </c>
      <c r="E239" s="118" t="s">
        <v>11</v>
      </c>
      <c r="F239" s="131" t="s">
        <v>655</v>
      </c>
      <c r="G239" s="143" t="s">
        <v>136</v>
      </c>
      <c r="H239" s="37">
        <f>H240</f>
        <v>0</v>
      </c>
      <c r="I239" s="37">
        <f t="shared" si="84"/>
        <v>0</v>
      </c>
      <c r="J239" s="37">
        <f t="shared" si="84"/>
        <v>0</v>
      </c>
    </row>
    <row r="240" spans="2:10" s="49" customFormat="1" hidden="1">
      <c r="B240" s="56" t="s">
        <v>217</v>
      </c>
      <c r="C240" s="118" t="s">
        <v>130</v>
      </c>
      <c r="D240" s="118" t="s">
        <v>31</v>
      </c>
      <c r="E240" s="118" t="s">
        <v>11</v>
      </c>
      <c r="F240" s="131" t="s">
        <v>655</v>
      </c>
      <c r="G240" s="143" t="s">
        <v>218</v>
      </c>
      <c r="H240" s="37"/>
      <c r="I240" s="37"/>
      <c r="J240" s="37"/>
    </row>
    <row r="241" spans="2:10" s="49" customFormat="1" ht="49.5" hidden="1">
      <c r="B241" s="49" t="s">
        <v>151</v>
      </c>
      <c r="C241" s="124" t="s">
        <v>130</v>
      </c>
      <c r="D241" s="124" t="s">
        <v>31</v>
      </c>
      <c r="E241" s="124" t="s">
        <v>38</v>
      </c>
      <c r="F241" s="124" t="s">
        <v>18</v>
      </c>
      <c r="G241" s="142"/>
      <c r="H241" s="50">
        <f>H242+H245</f>
        <v>150</v>
      </c>
      <c r="I241" s="50">
        <f t="shared" ref="I241:J241" si="85">I242+I245</f>
        <v>150</v>
      </c>
      <c r="J241" s="50">
        <f t="shared" si="85"/>
        <v>50</v>
      </c>
    </row>
    <row r="242" spans="2:10" s="49" customFormat="1" ht="33" hidden="1">
      <c r="B242" s="56" t="s">
        <v>133</v>
      </c>
      <c r="C242" s="121" t="s">
        <v>130</v>
      </c>
      <c r="D242" s="121" t="s">
        <v>31</v>
      </c>
      <c r="E242" s="121" t="s">
        <v>38</v>
      </c>
      <c r="F242" s="141" t="s">
        <v>134</v>
      </c>
      <c r="G242" s="143"/>
      <c r="H242" s="37">
        <f>H243</f>
        <v>150</v>
      </c>
      <c r="I242" s="37">
        <f t="shared" ref="I242:J243" si="86">I243</f>
        <v>150</v>
      </c>
      <c r="J242" s="37">
        <f t="shared" si="86"/>
        <v>50</v>
      </c>
    </row>
    <row r="243" spans="2:10" s="49" customFormat="1" ht="33" hidden="1">
      <c r="B243" s="56" t="s">
        <v>135</v>
      </c>
      <c r="C243" s="121" t="s">
        <v>130</v>
      </c>
      <c r="D243" s="121" t="s">
        <v>31</v>
      </c>
      <c r="E243" s="121" t="s">
        <v>38</v>
      </c>
      <c r="F243" s="141" t="s">
        <v>134</v>
      </c>
      <c r="G243" s="143" t="s">
        <v>136</v>
      </c>
      <c r="H243" s="37">
        <f>H244</f>
        <v>150</v>
      </c>
      <c r="I243" s="37">
        <f t="shared" si="86"/>
        <v>150</v>
      </c>
      <c r="J243" s="37">
        <f t="shared" si="86"/>
        <v>50</v>
      </c>
    </row>
    <row r="244" spans="2:10" s="49" customFormat="1" hidden="1">
      <c r="B244" s="56" t="s">
        <v>217</v>
      </c>
      <c r="C244" s="121" t="s">
        <v>130</v>
      </c>
      <c r="D244" s="121" t="s">
        <v>31</v>
      </c>
      <c r="E244" s="121" t="s">
        <v>38</v>
      </c>
      <c r="F244" s="141" t="s">
        <v>134</v>
      </c>
      <c r="G244" s="143" t="s">
        <v>218</v>
      </c>
      <c r="H244" s="37">
        <f>150</f>
        <v>150</v>
      </c>
      <c r="I244" s="37">
        <f>150</f>
        <v>150</v>
      </c>
      <c r="J244" s="37">
        <f>50</f>
        <v>50</v>
      </c>
    </row>
    <row r="245" spans="2:10" s="49" customFormat="1" ht="33" hidden="1">
      <c r="B245" s="56" t="s">
        <v>141</v>
      </c>
      <c r="C245" s="121" t="s">
        <v>130</v>
      </c>
      <c r="D245" s="121" t="s">
        <v>31</v>
      </c>
      <c r="E245" s="121" t="s">
        <v>38</v>
      </c>
      <c r="F245" s="141" t="s">
        <v>142</v>
      </c>
      <c r="G245" s="143"/>
      <c r="H245" s="37">
        <f>H246</f>
        <v>0</v>
      </c>
      <c r="I245" s="37">
        <f t="shared" ref="I245:J246" si="87">I246</f>
        <v>0</v>
      </c>
      <c r="J245" s="37">
        <f t="shared" si="87"/>
        <v>0</v>
      </c>
    </row>
    <row r="246" spans="2:10" s="49" customFormat="1" ht="33" hidden="1">
      <c r="B246" s="56" t="s">
        <v>135</v>
      </c>
      <c r="C246" s="121" t="s">
        <v>130</v>
      </c>
      <c r="D246" s="121" t="s">
        <v>31</v>
      </c>
      <c r="E246" s="121" t="s">
        <v>38</v>
      </c>
      <c r="F246" s="141" t="s">
        <v>142</v>
      </c>
      <c r="G246" s="143" t="s">
        <v>136</v>
      </c>
      <c r="H246" s="37">
        <f>H247</f>
        <v>0</v>
      </c>
      <c r="I246" s="37">
        <f t="shared" si="87"/>
        <v>0</v>
      </c>
      <c r="J246" s="37">
        <f t="shared" si="87"/>
        <v>0</v>
      </c>
    </row>
    <row r="247" spans="2:10" s="49" customFormat="1" hidden="1">
      <c r="B247" s="56" t="s">
        <v>217</v>
      </c>
      <c r="C247" s="121" t="s">
        <v>130</v>
      </c>
      <c r="D247" s="121" t="s">
        <v>31</v>
      </c>
      <c r="E247" s="121" t="s">
        <v>38</v>
      </c>
      <c r="F247" s="141" t="s">
        <v>142</v>
      </c>
      <c r="G247" s="143" t="s">
        <v>218</v>
      </c>
      <c r="H247" s="37">
        <f>0</f>
        <v>0</v>
      </c>
      <c r="I247" s="37">
        <f>0</f>
        <v>0</v>
      </c>
      <c r="J247" s="37">
        <f>0</f>
        <v>0</v>
      </c>
    </row>
    <row r="248" spans="2:10" s="49" customFormat="1" ht="49.5" hidden="1">
      <c r="B248" s="49" t="s">
        <v>519</v>
      </c>
      <c r="C248" s="124" t="s">
        <v>130</v>
      </c>
      <c r="D248" s="124" t="s">
        <v>31</v>
      </c>
      <c r="E248" s="124" t="s">
        <v>72</v>
      </c>
      <c r="F248" s="124" t="s">
        <v>18</v>
      </c>
      <c r="G248" s="142"/>
      <c r="H248" s="50">
        <f>H249+H252</f>
        <v>50</v>
      </c>
      <c r="I248" s="50">
        <f t="shared" ref="I248:J248" si="88">I249+I252</f>
        <v>40</v>
      </c>
      <c r="J248" s="50">
        <f t="shared" si="88"/>
        <v>40</v>
      </c>
    </row>
    <row r="249" spans="2:10" s="49" customFormat="1" ht="33" hidden="1">
      <c r="B249" s="56" t="s">
        <v>133</v>
      </c>
      <c r="C249" s="121" t="s">
        <v>130</v>
      </c>
      <c r="D249" s="121" t="s">
        <v>31</v>
      </c>
      <c r="E249" s="121" t="s">
        <v>72</v>
      </c>
      <c r="F249" s="141" t="s">
        <v>134</v>
      </c>
      <c r="G249" s="143"/>
      <c r="H249" s="37">
        <f>H250</f>
        <v>50</v>
      </c>
      <c r="I249" s="37">
        <f t="shared" ref="I249:J250" si="89">I250</f>
        <v>40</v>
      </c>
      <c r="J249" s="37">
        <f t="shared" si="89"/>
        <v>40</v>
      </c>
    </row>
    <row r="250" spans="2:10" s="49" customFormat="1" ht="33" hidden="1">
      <c r="B250" s="56" t="s">
        <v>135</v>
      </c>
      <c r="C250" s="121" t="s">
        <v>130</v>
      </c>
      <c r="D250" s="121" t="s">
        <v>31</v>
      </c>
      <c r="E250" s="121" t="s">
        <v>72</v>
      </c>
      <c r="F250" s="141" t="s">
        <v>134</v>
      </c>
      <c r="G250" s="143" t="s">
        <v>136</v>
      </c>
      <c r="H250" s="37">
        <f>H251</f>
        <v>50</v>
      </c>
      <c r="I250" s="37">
        <f t="shared" si="89"/>
        <v>40</v>
      </c>
      <c r="J250" s="37">
        <f t="shared" si="89"/>
        <v>40</v>
      </c>
    </row>
    <row r="251" spans="2:10" s="49" customFormat="1" hidden="1">
      <c r="B251" s="56" t="s">
        <v>217</v>
      </c>
      <c r="C251" s="121" t="s">
        <v>130</v>
      </c>
      <c r="D251" s="121" t="s">
        <v>31</v>
      </c>
      <c r="E251" s="121" t="s">
        <v>72</v>
      </c>
      <c r="F251" s="141" t="s">
        <v>134</v>
      </c>
      <c r="G251" s="143" t="s">
        <v>218</v>
      </c>
      <c r="H251" s="37">
        <f>50</f>
        <v>50</v>
      </c>
      <c r="I251" s="37">
        <f>40</f>
        <v>40</v>
      </c>
      <c r="J251" s="37">
        <f>40</f>
        <v>40</v>
      </c>
    </row>
    <row r="252" spans="2:10" s="49" customFormat="1" ht="33" hidden="1">
      <c r="B252" s="56" t="s">
        <v>141</v>
      </c>
      <c r="C252" s="121" t="s">
        <v>130</v>
      </c>
      <c r="D252" s="121" t="s">
        <v>31</v>
      </c>
      <c r="E252" s="121" t="s">
        <v>72</v>
      </c>
      <c r="F252" s="141" t="s">
        <v>142</v>
      </c>
      <c r="G252" s="143"/>
      <c r="H252" s="37">
        <f>H253</f>
        <v>0</v>
      </c>
      <c r="I252" s="37">
        <f t="shared" ref="I252:J253" si="90">I253</f>
        <v>0</v>
      </c>
      <c r="J252" s="37">
        <f t="shared" si="90"/>
        <v>0</v>
      </c>
    </row>
    <row r="253" spans="2:10" s="49" customFormat="1" ht="33" hidden="1">
      <c r="B253" s="56" t="s">
        <v>135</v>
      </c>
      <c r="C253" s="121" t="s">
        <v>130</v>
      </c>
      <c r="D253" s="121" t="s">
        <v>31</v>
      </c>
      <c r="E253" s="121" t="s">
        <v>72</v>
      </c>
      <c r="F253" s="141" t="s">
        <v>142</v>
      </c>
      <c r="G253" s="143" t="s">
        <v>136</v>
      </c>
      <c r="H253" s="37">
        <f>H254</f>
        <v>0</v>
      </c>
      <c r="I253" s="37">
        <f t="shared" si="90"/>
        <v>0</v>
      </c>
      <c r="J253" s="37">
        <f t="shared" si="90"/>
        <v>0</v>
      </c>
    </row>
    <row r="254" spans="2:10" s="49" customFormat="1" hidden="1">
      <c r="B254" s="56" t="s">
        <v>217</v>
      </c>
      <c r="C254" s="121" t="s">
        <v>130</v>
      </c>
      <c r="D254" s="121" t="s">
        <v>31</v>
      </c>
      <c r="E254" s="121" t="s">
        <v>72</v>
      </c>
      <c r="F254" s="141" t="s">
        <v>142</v>
      </c>
      <c r="G254" s="143" t="s">
        <v>218</v>
      </c>
      <c r="H254" s="37">
        <f>0</f>
        <v>0</v>
      </c>
      <c r="I254" s="37">
        <f>0</f>
        <v>0</v>
      </c>
      <c r="J254" s="37">
        <f>0</f>
        <v>0</v>
      </c>
    </row>
    <row r="255" spans="2:10" s="49" customFormat="1" ht="66" hidden="1">
      <c r="B255" s="144" t="s">
        <v>131</v>
      </c>
      <c r="C255" s="124" t="s">
        <v>130</v>
      </c>
      <c r="D255" s="124" t="s">
        <v>49</v>
      </c>
      <c r="E255" s="124" t="s">
        <v>17</v>
      </c>
      <c r="F255" s="124" t="s">
        <v>18</v>
      </c>
      <c r="G255" s="142"/>
      <c r="H255" s="50">
        <f>H256+H266+H273+H280</f>
        <v>0</v>
      </c>
      <c r="I255" s="50">
        <f t="shared" ref="I255:J255" si="91">I256+I266+I273+I280</f>
        <v>0</v>
      </c>
      <c r="J255" s="50">
        <f t="shared" si="91"/>
        <v>0</v>
      </c>
    </row>
    <row r="256" spans="2:10" s="49" customFormat="1" ht="66" hidden="1">
      <c r="B256" s="49" t="s">
        <v>132</v>
      </c>
      <c r="C256" s="124" t="s">
        <v>130</v>
      </c>
      <c r="D256" s="124" t="s">
        <v>49</v>
      </c>
      <c r="E256" s="124" t="s">
        <v>11</v>
      </c>
      <c r="F256" s="124" t="s">
        <v>18</v>
      </c>
      <c r="G256" s="142"/>
      <c r="H256" s="50">
        <f>H257+H260+H263</f>
        <v>0</v>
      </c>
      <c r="I256" s="50">
        <f t="shared" ref="I256:J256" si="92">I257+I260+I263</f>
        <v>0</v>
      </c>
      <c r="J256" s="50">
        <f t="shared" si="92"/>
        <v>0</v>
      </c>
    </row>
    <row r="257" spans="2:10" s="49" customFormat="1" ht="33" hidden="1">
      <c r="B257" s="56" t="s">
        <v>133</v>
      </c>
      <c r="C257" s="121" t="s">
        <v>130</v>
      </c>
      <c r="D257" s="121" t="s">
        <v>49</v>
      </c>
      <c r="E257" s="121" t="s">
        <v>11</v>
      </c>
      <c r="F257" s="141" t="s">
        <v>134</v>
      </c>
      <c r="G257" s="143"/>
      <c r="H257" s="37">
        <f>H258</f>
        <v>0</v>
      </c>
      <c r="I257" s="37">
        <f t="shared" ref="I257:J258" si="93">I258</f>
        <v>0</v>
      </c>
      <c r="J257" s="37">
        <f t="shared" si="93"/>
        <v>0</v>
      </c>
    </row>
    <row r="258" spans="2:10" s="49" customFormat="1" ht="33" hidden="1">
      <c r="B258" s="56" t="s">
        <v>135</v>
      </c>
      <c r="C258" s="121" t="s">
        <v>130</v>
      </c>
      <c r="D258" s="121" t="s">
        <v>49</v>
      </c>
      <c r="E258" s="121" t="s">
        <v>11</v>
      </c>
      <c r="F258" s="141" t="s">
        <v>134</v>
      </c>
      <c r="G258" s="143" t="s">
        <v>136</v>
      </c>
      <c r="H258" s="37">
        <f>H259</f>
        <v>0</v>
      </c>
      <c r="I258" s="37">
        <f t="shared" si="93"/>
        <v>0</v>
      </c>
      <c r="J258" s="37">
        <f t="shared" si="93"/>
        <v>0</v>
      </c>
    </row>
    <row r="259" spans="2:10" s="49" customFormat="1" hidden="1">
      <c r="B259" s="56" t="s">
        <v>137</v>
      </c>
      <c r="C259" s="121" t="s">
        <v>130</v>
      </c>
      <c r="D259" s="121" t="s">
        <v>49</v>
      </c>
      <c r="E259" s="121" t="s">
        <v>11</v>
      </c>
      <c r="F259" s="141" t="s">
        <v>134</v>
      </c>
      <c r="G259" s="143" t="s">
        <v>138</v>
      </c>
      <c r="H259" s="37">
        <f>0</f>
        <v>0</v>
      </c>
      <c r="I259" s="37">
        <f>0</f>
        <v>0</v>
      </c>
      <c r="J259" s="37">
        <f>0</f>
        <v>0</v>
      </c>
    </row>
    <row r="260" spans="2:10" s="49" customFormat="1" ht="49.5" hidden="1">
      <c r="B260" s="56" t="s">
        <v>139</v>
      </c>
      <c r="C260" s="121" t="s">
        <v>130</v>
      </c>
      <c r="D260" s="121" t="s">
        <v>49</v>
      </c>
      <c r="E260" s="121" t="s">
        <v>11</v>
      </c>
      <c r="F260" s="141" t="s">
        <v>140</v>
      </c>
      <c r="G260" s="143"/>
      <c r="H260" s="37">
        <f>H261</f>
        <v>0</v>
      </c>
      <c r="I260" s="37">
        <f t="shared" ref="I260:J261" si="94">I261</f>
        <v>0</v>
      </c>
      <c r="J260" s="37">
        <f t="shared" si="94"/>
        <v>0</v>
      </c>
    </row>
    <row r="261" spans="2:10" s="49" customFormat="1" ht="33" hidden="1">
      <c r="B261" s="56" t="s">
        <v>135</v>
      </c>
      <c r="C261" s="121" t="s">
        <v>130</v>
      </c>
      <c r="D261" s="121" t="s">
        <v>49</v>
      </c>
      <c r="E261" s="121" t="s">
        <v>11</v>
      </c>
      <c r="F261" s="141" t="s">
        <v>140</v>
      </c>
      <c r="G261" s="143" t="s">
        <v>136</v>
      </c>
      <c r="H261" s="37">
        <f>H262</f>
        <v>0</v>
      </c>
      <c r="I261" s="37">
        <f t="shared" si="94"/>
        <v>0</v>
      </c>
      <c r="J261" s="37">
        <f t="shared" si="94"/>
        <v>0</v>
      </c>
    </row>
    <row r="262" spans="2:10" s="49" customFormat="1" hidden="1">
      <c r="B262" s="56" t="s">
        <v>137</v>
      </c>
      <c r="C262" s="121" t="s">
        <v>130</v>
      </c>
      <c r="D262" s="121" t="s">
        <v>49</v>
      </c>
      <c r="E262" s="121" t="s">
        <v>11</v>
      </c>
      <c r="F262" s="141" t="s">
        <v>140</v>
      </c>
      <c r="G262" s="143" t="s">
        <v>138</v>
      </c>
      <c r="H262" s="37">
        <f>5-5</f>
        <v>0</v>
      </c>
      <c r="I262" s="37">
        <f t="shared" ref="I262:J262" si="95">5-5</f>
        <v>0</v>
      </c>
      <c r="J262" s="37">
        <f t="shared" si="95"/>
        <v>0</v>
      </c>
    </row>
    <row r="263" spans="2:10" s="49" customFormat="1" ht="33" hidden="1">
      <c r="B263" s="56" t="s">
        <v>141</v>
      </c>
      <c r="C263" s="121" t="s">
        <v>130</v>
      </c>
      <c r="D263" s="121" t="s">
        <v>49</v>
      </c>
      <c r="E263" s="121" t="s">
        <v>11</v>
      </c>
      <c r="F263" s="141" t="s">
        <v>142</v>
      </c>
      <c r="G263" s="143"/>
      <c r="H263" s="37">
        <f>H264</f>
        <v>0</v>
      </c>
      <c r="I263" s="37">
        <f t="shared" ref="I263:J264" si="96">I264</f>
        <v>0</v>
      </c>
      <c r="J263" s="37">
        <f t="shared" si="96"/>
        <v>0</v>
      </c>
    </row>
    <row r="264" spans="2:10" s="49" customFormat="1" ht="33" hidden="1">
      <c r="B264" s="56" t="s">
        <v>135</v>
      </c>
      <c r="C264" s="121" t="s">
        <v>130</v>
      </c>
      <c r="D264" s="121" t="s">
        <v>49</v>
      </c>
      <c r="E264" s="121" t="s">
        <v>11</v>
      </c>
      <c r="F264" s="141" t="s">
        <v>142</v>
      </c>
      <c r="G264" s="143" t="s">
        <v>136</v>
      </c>
      <c r="H264" s="37">
        <f>H265</f>
        <v>0</v>
      </c>
      <c r="I264" s="37">
        <f t="shared" si="96"/>
        <v>0</v>
      </c>
      <c r="J264" s="37">
        <f t="shared" si="96"/>
        <v>0</v>
      </c>
    </row>
    <row r="265" spans="2:10" s="49" customFormat="1" hidden="1">
      <c r="B265" s="56" t="s">
        <v>137</v>
      </c>
      <c r="C265" s="121" t="s">
        <v>130</v>
      </c>
      <c r="D265" s="121" t="s">
        <v>49</v>
      </c>
      <c r="E265" s="121" t="s">
        <v>11</v>
      </c>
      <c r="F265" s="141" t="s">
        <v>142</v>
      </c>
      <c r="G265" s="143" t="s">
        <v>138</v>
      </c>
      <c r="H265" s="37">
        <f>3.8-3.8</f>
        <v>0</v>
      </c>
      <c r="I265" s="37">
        <f t="shared" ref="I265:J265" si="97">3.8-3.8</f>
        <v>0</v>
      </c>
      <c r="J265" s="37">
        <f t="shared" si="97"/>
        <v>0</v>
      </c>
    </row>
    <row r="266" spans="2:10" s="49" customFormat="1" ht="33" hidden="1">
      <c r="B266" s="49" t="s">
        <v>143</v>
      </c>
      <c r="C266" s="124" t="s">
        <v>130</v>
      </c>
      <c r="D266" s="124" t="s">
        <v>49</v>
      </c>
      <c r="E266" s="124" t="s">
        <v>38</v>
      </c>
      <c r="F266" s="124" t="s">
        <v>18</v>
      </c>
      <c r="G266" s="142"/>
      <c r="H266" s="50">
        <f>H267+H270</f>
        <v>0</v>
      </c>
      <c r="I266" s="50">
        <f t="shared" ref="I266:J266" si="98">I267+I270</f>
        <v>0</v>
      </c>
      <c r="J266" s="50">
        <f t="shared" si="98"/>
        <v>0</v>
      </c>
    </row>
    <row r="267" spans="2:10" s="49" customFormat="1" ht="33" hidden="1">
      <c r="B267" s="56" t="s">
        <v>133</v>
      </c>
      <c r="C267" s="121" t="s">
        <v>130</v>
      </c>
      <c r="D267" s="121" t="s">
        <v>49</v>
      </c>
      <c r="E267" s="121" t="s">
        <v>38</v>
      </c>
      <c r="F267" s="141" t="s">
        <v>134</v>
      </c>
      <c r="G267" s="143"/>
      <c r="H267" s="37">
        <f>H268</f>
        <v>0</v>
      </c>
      <c r="I267" s="37">
        <f t="shared" ref="I267:J268" si="99">I268</f>
        <v>0</v>
      </c>
      <c r="J267" s="37">
        <f t="shared" si="99"/>
        <v>0</v>
      </c>
    </row>
    <row r="268" spans="2:10" s="49" customFormat="1" ht="33" hidden="1">
      <c r="B268" s="56" t="s">
        <v>135</v>
      </c>
      <c r="C268" s="121" t="s">
        <v>130</v>
      </c>
      <c r="D268" s="121" t="s">
        <v>49</v>
      </c>
      <c r="E268" s="121" t="s">
        <v>38</v>
      </c>
      <c r="F268" s="141" t="s">
        <v>134</v>
      </c>
      <c r="G268" s="143" t="s">
        <v>136</v>
      </c>
      <c r="H268" s="37">
        <f>H269</f>
        <v>0</v>
      </c>
      <c r="I268" s="37">
        <f t="shared" si="99"/>
        <v>0</v>
      </c>
      <c r="J268" s="37">
        <f t="shared" si="99"/>
        <v>0</v>
      </c>
    </row>
    <row r="269" spans="2:10" s="49" customFormat="1" hidden="1">
      <c r="B269" s="56" t="s">
        <v>137</v>
      </c>
      <c r="C269" s="121" t="s">
        <v>130</v>
      </c>
      <c r="D269" s="121" t="s">
        <v>49</v>
      </c>
      <c r="E269" s="121" t="s">
        <v>38</v>
      </c>
      <c r="F269" s="141" t="s">
        <v>134</v>
      </c>
      <c r="G269" s="143" t="s">
        <v>138</v>
      </c>
      <c r="H269" s="37">
        <f>0</f>
        <v>0</v>
      </c>
      <c r="I269" s="37">
        <f>0</f>
        <v>0</v>
      </c>
      <c r="J269" s="37">
        <f>0</f>
        <v>0</v>
      </c>
    </row>
    <row r="270" spans="2:10" s="49" customFormat="1" ht="33" hidden="1">
      <c r="B270" s="56" t="s">
        <v>141</v>
      </c>
      <c r="C270" s="121" t="s">
        <v>130</v>
      </c>
      <c r="D270" s="121" t="s">
        <v>49</v>
      </c>
      <c r="E270" s="121" t="s">
        <v>38</v>
      </c>
      <c r="F270" s="141" t="s">
        <v>142</v>
      </c>
      <c r="G270" s="143"/>
      <c r="H270" s="37">
        <f>H271</f>
        <v>0</v>
      </c>
      <c r="I270" s="37">
        <f t="shared" ref="I270:J271" si="100">I271</f>
        <v>0</v>
      </c>
      <c r="J270" s="37">
        <f t="shared" si="100"/>
        <v>0</v>
      </c>
    </row>
    <row r="271" spans="2:10" s="49" customFormat="1" ht="33" hidden="1">
      <c r="B271" s="56" t="s">
        <v>135</v>
      </c>
      <c r="C271" s="121" t="s">
        <v>130</v>
      </c>
      <c r="D271" s="121" t="s">
        <v>49</v>
      </c>
      <c r="E271" s="121" t="s">
        <v>38</v>
      </c>
      <c r="F271" s="141" t="s">
        <v>142</v>
      </c>
      <c r="G271" s="143" t="s">
        <v>136</v>
      </c>
      <c r="H271" s="37">
        <f>H272</f>
        <v>0</v>
      </c>
      <c r="I271" s="37">
        <f t="shared" si="100"/>
        <v>0</v>
      </c>
      <c r="J271" s="37">
        <f t="shared" si="100"/>
        <v>0</v>
      </c>
    </row>
    <row r="272" spans="2:10" s="49" customFormat="1" hidden="1">
      <c r="B272" s="56" t="s">
        <v>137</v>
      </c>
      <c r="C272" s="121" t="s">
        <v>130</v>
      </c>
      <c r="D272" s="121" t="s">
        <v>49</v>
      </c>
      <c r="E272" s="121" t="s">
        <v>38</v>
      </c>
      <c r="F272" s="141" t="s">
        <v>142</v>
      </c>
      <c r="G272" s="143" t="s">
        <v>138</v>
      </c>
      <c r="H272" s="37">
        <f>0</f>
        <v>0</v>
      </c>
      <c r="I272" s="37">
        <f>0</f>
        <v>0</v>
      </c>
      <c r="J272" s="37">
        <f>0</f>
        <v>0</v>
      </c>
    </row>
    <row r="273" spans="2:10" s="49" customFormat="1" ht="49.5" hidden="1">
      <c r="B273" s="49" t="s">
        <v>144</v>
      </c>
      <c r="C273" s="124" t="s">
        <v>130</v>
      </c>
      <c r="D273" s="124" t="s">
        <v>49</v>
      </c>
      <c r="E273" s="124" t="s">
        <v>72</v>
      </c>
      <c r="F273" s="124" t="s">
        <v>18</v>
      </c>
      <c r="G273" s="142"/>
      <c r="H273" s="50">
        <f>H274+H277</f>
        <v>0</v>
      </c>
      <c r="I273" s="50">
        <f t="shared" ref="I273:J273" si="101">I274+I277</f>
        <v>0</v>
      </c>
      <c r="J273" s="50">
        <f t="shared" si="101"/>
        <v>0</v>
      </c>
    </row>
    <row r="274" spans="2:10" s="49" customFormat="1" ht="33" hidden="1">
      <c r="B274" s="56" t="s">
        <v>133</v>
      </c>
      <c r="C274" s="121" t="s">
        <v>130</v>
      </c>
      <c r="D274" s="121" t="s">
        <v>49</v>
      </c>
      <c r="E274" s="121" t="s">
        <v>72</v>
      </c>
      <c r="F274" s="141" t="s">
        <v>134</v>
      </c>
      <c r="G274" s="143"/>
      <c r="H274" s="37">
        <f>H275</f>
        <v>0</v>
      </c>
      <c r="I274" s="37">
        <f t="shared" ref="I274:J275" si="102">I275</f>
        <v>0</v>
      </c>
      <c r="J274" s="37">
        <f t="shared" si="102"/>
        <v>0</v>
      </c>
    </row>
    <row r="275" spans="2:10" s="49" customFormat="1" ht="33" hidden="1">
      <c r="B275" s="56" t="s">
        <v>135</v>
      </c>
      <c r="C275" s="121" t="s">
        <v>130</v>
      </c>
      <c r="D275" s="121" t="s">
        <v>49</v>
      </c>
      <c r="E275" s="121" t="s">
        <v>72</v>
      </c>
      <c r="F275" s="141" t="s">
        <v>134</v>
      </c>
      <c r="G275" s="143" t="s">
        <v>136</v>
      </c>
      <c r="H275" s="37">
        <f>H276</f>
        <v>0</v>
      </c>
      <c r="I275" s="37">
        <f t="shared" si="102"/>
        <v>0</v>
      </c>
      <c r="J275" s="37">
        <f t="shared" si="102"/>
        <v>0</v>
      </c>
    </row>
    <row r="276" spans="2:10" s="49" customFormat="1" hidden="1">
      <c r="B276" s="56" t="s">
        <v>137</v>
      </c>
      <c r="C276" s="121" t="s">
        <v>130</v>
      </c>
      <c r="D276" s="121" t="s">
        <v>49</v>
      </c>
      <c r="E276" s="121" t="s">
        <v>72</v>
      </c>
      <c r="F276" s="141" t="s">
        <v>134</v>
      </c>
      <c r="G276" s="143" t="s">
        <v>138</v>
      </c>
      <c r="H276" s="37">
        <f>0</f>
        <v>0</v>
      </c>
      <c r="I276" s="37">
        <f>0</f>
        <v>0</v>
      </c>
      <c r="J276" s="37">
        <f>0</f>
        <v>0</v>
      </c>
    </row>
    <row r="277" spans="2:10" s="49" customFormat="1" ht="33" hidden="1">
      <c r="B277" s="56" t="s">
        <v>141</v>
      </c>
      <c r="C277" s="121" t="s">
        <v>130</v>
      </c>
      <c r="D277" s="121" t="s">
        <v>49</v>
      </c>
      <c r="E277" s="121" t="s">
        <v>72</v>
      </c>
      <c r="F277" s="141" t="s">
        <v>142</v>
      </c>
      <c r="G277" s="143"/>
      <c r="H277" s="37">
        <f>H278</f>
        <v>0</v>
      </c>
      <c r="I277" s="37">
        <f t="shared" ref="I277:J278" si="103">I278</f>
        <v>0</v>
      </c>
      <c r="J277" s="37">
        <f t="shared" si="103"/>
        <v>0</v>
      </c>
    </row>
    <row r="278" spans="2:10" s="49" customFormat="1" ht="33" hidden="1">
      <c r="B278" s="56" t="s">
        <v>135</v>
      </c>
      <c r="C278" s="121" t="s">
        <v>130</v>
      </c>
      <c r="D278" s="121" t="s">
        <v>49</v>
      </c>
      <c r="E278" s="121" t="s">
        <v>72</v>
      </c>
      <c r="F278" s="141" t="s">
        <v>142</v>
      </c>
      <c r="G278" s="143" t="s">
        <v>136</v>
      </c>
      <c r="H278" s="37">
        <f>H279</f>
        <v>0</v>
      </c>
      <c r="I278" s="37">
        <f t="shared" si="103"/>
        <v>0</v>
      </c>
      <c r="J278" s="37">
        <f t="shared" si="103"/>
        <v>0</v>
      </c>
    </row>
    <row r="279" spans="2:10" s="49" customFormat="1" hidden="1">
      <c r="B279" s="56" t="s">
        <v>137</v>
      </c>
      <c r="C279" s="121" t="s">
        <v>130</v>
      </c>
      <c r="D279" s="121" t="s">
        <v>49</v>
      </c>
      <c r="E279" s="121" t="s">
        <v>72</v>
      </c>
      <c r="F279" s="141" t="s">
        <v>142</v>
      </c>
      <c r="G279" s="143" t="s">
        <v>138</v>
      </c>
      <c r="H279" s="37">
        <f>0</f>
        <v>0</v>
      </c>
      <c r="I279" s="37">
        <f>0</f>
        <v>0</v>
      </c>
      <c r="J279" s="37">
        <f>0</f>
        <v>0</v>
      </c>
    </row>
    <row r="280" spans="2:10" s="49" customFormat="1" ht="33" hidden="1">
      <c r="B280" s="49" t="s">
        <v>145</v>
      </c>
      <c r="C280" s="124" t="s">
        <v>130</v>
      </c>
      <c r="D280" s="124" t="s">
        <v>49</v>
      </c>
      <c r="E280" s="124" t="s">
        <v>87</v>
      </c>
      <c r="F280" s="124" t="s">
        <v>18</v>
      </c>
      <c r="G280" s="142"/>
      <c r="H280" s="50">
        <f>H281+H284</f>
        <v>0</v>
      </c>
      <c r="I280" s="50">
        <f t="shared" ref="I280:J280" si="104">I281+I284</f>
        <v>0</v>
      </c>
      <c r="J280" s="50">
        <f t="shared" si="104"/>
        <v>0</v>
      </c>
    </row>
    <row r="281" spans="2:10" s="49" customFormat="1" ht="33" hidden="1">
      <c r="B281" s="56" t="s">
        <v>133</v>
      </c>
      <c r="C281" s="121" t="s">
        <v>130</v>
      </c>
      <c r="D281" s="121" t="s">
        <v>49</v>
      </c>
      <c r="E281" s="121" t="s">
        <v>87</v>
      </c>
      <c r="F281" s="141" t="s">
        <v>134</v>
      </c>
      <c r="G281" s="143"/>
      <c r="H281" s="37">
        <f>H282</f>
        <v>0</v>
      </c>
      <c r="I281" s="37">
        <f t="shared" ref="I281:J282" si="105">I282</f>
        <v>0</v>
      </c>
      <c r="J281" s="37">
        <f t="shared" si="105"/>
        <v>0</v>
      </c>
    </row>
    <row r="282" spans="2:10" s="49" customFormat="1" ht="33" hidden="1">
      <c r="B282" s="56" t="s">
        <v>135</v>
      </c>
      <c r="C282" s="121" t="s">
        <v>130</v>
      </c>
      <c r="D282" s="121" t="s">
        <v>49</v>
      </c>
      <c r="E282" s="121" t="s">
        <v>87</v>
      </c>
      <c r="F282" s="141" t="s">
        <v>134</v>
      </c>
      <c r="G282" s="143" t="s">
        <v>136</v>
      </c>
      <c r="H282" s="37">
        <f>H283</f>
        <v>0</v>
      </c>
      <c r="I282" s="37">
        <f t="shared" si="105"/>
        <v>0</v>
      </c>
      <c r="J282" s="37">
        <f t="shared" si="105"/>
        <v>0</v>
      </c>
    </row>
    <row r="283" spans="2:10" s="49" customFormat="1" hidden="1">
      <c r="B283" s="56" t="s">
        <v>137</v>
      </c>
      <c r="C283" s="121" t="s">
        <v>130</v>
      </c>
      <c r="D283" s="121" t="s">
        <v>49</v>
      </c>
      <c r="E283" s="121" t="s">
        <v>87</v>
      </c>
      <c r="F283" s="141" t="s">
        <v>134</v>
      </c>
      <c r="G283" s="143" t="s">
        <v>138</v>
      </c>
      <c r="H283" s="37">
        <f>0</f>
        <v>0</v>
      </c>
      <c r="I283" s="37">
        <f>0</f>
        <v>0</v>
      </c>
      <c r="J283" s="37">
        <f>0</f>
        <v>0</v>
      </c>
    </row>
    <row r="284" spans="2:10" s="49" customFormat="1" ht="33" hidden="1">
      <c r="B284" s="56" t="s">
        <v>141</v>
      </c>
      <c r="C284" s="121" t="s">
        <v>130</v>
      </c>
      <c r="D284" s="121" t="s">
        <v>49</v>
      </c>
      <c r="E284" s="121" t="s">
        <v>87</v>
      </c>
      <c r="F284" s="141" t="s">
        <v>142</v>
      </c>
      <c r="G284" s="143"/>
      <c r="H284" s="37">
        <f>H285</f>
        <v>0</v>
      </c>
      <c r="I284" s="37">
        <f t="shared" ref="I284:J285" si="106">I285</f>
        <v>0</v>
      </c>
      <c r="J284" s="37">
        <f t="shared" si="106"/>
        <v>0</v>
      </c>
    </row>
    <row r="285" spans="2:10" s="49" customFormat="1" ht="33" hidden="1">
      <c r="B285" s="56" t="s">
        <v>135</v>
      </c>
      <c r="C285" s="121" t="s">
        <v>130</v>
      </c>
      <c r="D285" s="121" t="s">
        <v>49</v>
      </c>
      <c r="E285" s="121" t="s">
        <v>87</v>
      </c>
      <c r="F285" s="141" t="s">
        <v>142</v>
      </c>
      <c r="G285" s="143" t="s">
        <v>136</v>
      </c>
      <c r="H285" s="37">
        <f>H286</f>
        <v>0</v>
      </c>
      <c r="I285" s="37">
        <f t="shared" si="106"/>
        <v>0</v>
      </c>
      <c r="J285" s="37">
        <f t="shared" si="106"/>
        <v>0</v>
      </c>
    </row>
    <row r="286" spans="2:10" s="49" customFormat="1" hidden="1">
      <c r="B286" s="56" t="s">
        <v>137</v>
      </c>
      <c r="C286" s="121" t="s">
        <v>130</v>
      </c>
      <c r="D286" s="121" t="s">
        <v>49</v>
      </c>
      <c r="E286" s="121" t="s">
        <v>87</v>
      </c>
      <c r="F286" s="141" t="s">
        <v>142</v>
      </c>
      <c r="G286" s="143" t="s">
        <v>138</v>
      </c>
      <c r="H286" s="37">
        <f>0</f>
        <v>0</v>
      </c>
      <c r="I286" s="37">
        <f>0</f>
        <v>0</v>
      </c>
      <c r="J286" s="37">
        <f>0</f>
        <v>0</v>
      </c>
    </row>
    <row r="287" spans="2:10" s="49" customFormat="1" ht="33">
      <c r="B287" s="49" t="s">
        <v>531</v>
      </c>
      <c r="C287" s="124" t="s">
        <v>130</v>
      </c>
      <c r="D287" s="124" t="s">
        <v>6</v>
      </c>
      <c r="E287" s="124" t="s">
        <v>17</v>
      </c>
      <c r="F287" s="124" t="s">
        <v>18</v>
      </c>
      <c r="G287" s="142"/>
      <c r="H287" s="50">
        <f>H288+H295+H302+H310</f>
        <v>85</v>
      </c>
      <c r="I287" s="51">
        <f t="shared" ref="I287:J287" si="107">I288+I295+I302+I310</f>
        <v>0</v>
      </c>
      <c r="J287" s="51">
        <f t="shared" si="107"/>
        <v>0</v>
      </c>
    </row>
    <row r="288" spans="2:10" s="49" customFormat="1" ht="66" hidden="1">
      <c r="B288" s="49" t="s">
        <v>152</v>
      </c>
      <c r="C288" s="124" t="s">
        <v>130</v>
      </c>
      <c r="D288" s="124" t="s">
        <v>6</v>
      </c>
      <c r="E288" s="124" t="s">
        <v>11</v>
      </c>
      <c r="F288" s="124" t="s">
        <v>18</v>
      </c>
      <c r="G288" s="142"/>
      <c r="H288" s="50">
        <f>H289+H292</f>
        <v>65</v>
      </c>
      <c r="I288" s="51">
        <f t="shared" ref="I288:J288" si="108">I289+I292</f>
        <v>0</v>
      </c>
      <c r="J288" s="51">
        <f t="shared" si="108"/>
        <v>0</v>
      </c>
    </row>
    <row r="289" spans="2:10" s="49" customFormat="1" ht="33" hidden="1">
      <c r="B289" s="56" t="s">
        <v>133</v>
      </c>
      <c r="C289" s="121" t="s">
        <v>130</v>
      </c>
      <c r="D289" s="121" t="s">
        <v>6</v>
      </c>
      <c r="E289" s="121" t="s">
        <v>11</v>
      </c>
      <c r="F289" s="141" t="s">
        <v>134</v>
      </c>
      <c r="G289" s="143"/>
      <c r="H289" s="37">
        <f>H290</f>
        <v>0</v>
      </c>
      <c r="I289" s="48">
        <f t="shared" ref="I289:J290" si="109">I290</f>
        <v>0</v>
      </c>
      <c r="J289" s="48">
        <f t="shared" si="109"/>
        <v>0</v>
      </c>
    </row>
    <row r="290" spans="2:10" s="49" customFormat="1" ht="33" hidden="1">
      <c r="B290" s="56" t="s">
        <v>135</v>
      </c>
      <c r="C290" s="121" t="s">
        <v>130</v>
      </c>
      <c r="D290" s="121" t="s">
        <v>6</v>
      </c>
      <c r="E290" s="121" t="s">
        <v>11</v>
      </c>
      <c r="F290" s="141" t="s">
        <v>134</v>
      </c>
      <c r="G290" s="143" t="s">
        <v>136</v>
      </c>
      <c r="H290" s="37">
        <f>H291</f>
        <v>0</v>
      </c>
      <c r="I290" s="48">
        <f t="shared" si="109"/>
        <v>0</v>
      </c>
      <c r="J290" s="48">
        <f t="shared" si="109"/>
        <v>0</v>
      </c>
    </row>
    <row r="291" spans="2:10" s="49" customFormat="1" hidden="1">
      <c r="B291" s="56" t="s">
        <v>217</v>
      </c>
      <c r="C291" s="121" t="s">
        <v>130</v>
      </c>
      <c r="D291" s="121" t="s">
        <v>6</v>
      </c>
      <c r="E291" s="121" t="s">
        <v>11</v>
      </c>
      <c r="F291" s="141" t="s">
        <v>134</v>
      </c>
      <c r="G291" s="143" t="s">
        <v>218</v>
      </c>
      <c r="H291" s="37">
        <f>0</f>
        <v>0</v>
      </c>
      <c r="I291" s="48">
        <f>0</f>
        <v>0</v>
      </c>
      <c r="J291" s="48">
        <f>0</f>
        <v>0</v>
      </c>
    </row>
    <row r="292" spans="2:10" s="49" customFormat="1" ht="33" hidden="1">
      <c r="B292" s="56" t="s">
        <v>141</v>
      </c>
      <c r="C292" s="121" t="s">
        <v>130</v>
      </c>
      <c r="D292" s="121" t="s">
        <v>6</v>
      </c>
      <c r="E292" s="121" t="s">
        <v>11</v>
      </c>
      <c r="F292" s="141" t="s">
        <v>142</v>
      </c>
      <c r="G292" s="143"/>
      <c r="H292" s="37">
        <f>H293</f>
        <v>65</v>
      </c>
      <c r="I292" s="48">
        <f t="shared" ref="I292:J293" si="110">I293</f>
        <v>0</v>
      </c>
      <c r="J292" s="48">
        <f t="shared" si="110"/>
        <v>0</v>
      </c>
    </row>
    <row r="293" spans="2:10" s="49" customFormat="1" ht="33" hidden="1">
      <c r="B293" s="56" t="s">
        <v>135</v>
      </c>
      <c r="C293" s="121" t="s">
        <v>130</v>
      </c>
      <c r="D293" s="121" t="s">
        <v>6</v>
      </c>
      <c r="E293" s="121" t="s">
        <v>11</v>
      </c>
      <c r="F293" s="141" t="s">
        <v>142</v>
      </c>
      <c r="G293" s="143" t="s">
        <v>136</v>
      </c>
      <c r="H293" s="37">
        <f>H294</f>
        <v>65</v>
      </c>
      <c r="I293" s="48">
        <f t="shared" si="110"/>
        <v>0</v>
      </c>
      <c r="J293" s="48">
        <f t="shared" si="110"/>
        <v>0</v>
      </c>
    </row>
    <row r="294" spans="2:10" s="49" customFormat="1" hidden="1">
      <c r="B294" s="56" t="s">
        <v>217</v>
      </c>
      <c r="C294" s="121" t="s">
        <v>130</v>
      </c>
      <c r="D294" s="121" t="s">
        <v>6</v>
      </c>
      <c r="E294" s="121" t="s">
        <v>11</v>
      </c>
      <c r="F294" s="141" t="s">
        <v>142</v>
      </c>
      <c r="G294" s="143" t="s">
        <v>218</v>
      </c>
      <c r="H294" s="37">
        <f>65</f>
        <v>65</v>
      </c>
      <c r="I294" s="37"/>
      <c r="J294" s="37"/>
    </row>
    <row r="295" spans="2:10" s="49" customFormat="1" ht="66" hidden="1">
      <c r="B295" s="49" t="s">
        <v>153</v>
      </c>
      <c r="C295" s="124" t="s">
        <v>130</v>
      </c>
      <c r="D295" s="124" t="s">
        <v>6</v>
      </c>
      <c r="E295" s="124" t="s">
        <v>38</v>
      </c>
      <c r="F295" s="124" t="s">
        <v>18</v>
      </c>
      <c r="G295" s="142"/>
      <c r="H295" s="50">
        <f>H296+H299</f>
        <v>20</v>
      </c>
      <c r="I295" s="51">
        <f t="shared" ref="I295:J295" si="111">I296+I299</f>
        <v>0</v>
      </c>
      <c r="J295" s="51">
        <f t="shared" si="111"/>
        <v>0</v>
      </c>
    </row>
    <row r="296" spans="2:10" s="49" customFormat="1" ht="33" hidden="1">
      <c r="B296" s="56" t="s">
        <v>133</v>
      </c>
      <c r="C296" s="121" t="s">
        <v>130</v>
      </c>
      <c r="D296" s="121" t="s">
        <v>6</v>
      </c>
      <c r="E296" s="121" t="s">
        <v>38</v>
      </c>
      <c r="F296" s="141" t="s">
        <v>134</v>
      </c>
      <c r="G296" s="143"/>
      <c r="H296" s="37">
        <f>H297</f>
        <v>0</v>
      </c>
      <c r="I296" s="48">
        <f t="shared" ref="I296:J297" si="112">I297</f>
        <v>0</v>
      </c>
      <c r="J296" s="48">
        <f t="shared" si="112"/>
        <v>0</v>
      </c>
    </row>
    <row r="297" spans="2:10" s="49" customFormat="1" ht="33" hidden="1">
      <c r="B297" s="56" t="s">
        <v>135</v>
      </c>
      <c r="C297" s="121" t="s">
        <v>130</v>
      </c>
      <c r="D297" s="121" t="s">
        <v>6</v>
      </c>
      <c r="E297" s="121" t="s">
        <v>38</v>
      </c>
      <c r="F297" s="141" t="s">
        <v>134</v>
      </c>
      <c r="G297" s="143" t="s">
        <v>136</v>
      </c>
      <c r="H297" s="37">
        <f>H298</f>
        <v>0</v>
      </c>
      <c r="I297" s="48">
        <f t="shared" si="112"/>
        <v>0</v>
      </c>
      <c r="J297" s="48">
        <f t="shared" si="112"/>
        <v>0</v>
      </c>
    </row>
    <row r="298" spans="2:10" s="49" customFormat="1" hidden="1">
      <c r="B298" s="56" t="s">
        <v>217</v>
      </c>
      <c r="C298" s="121" t="s">
        <v>130</v>
      </c>
      <c r="D298" s="121" t="s">
        <v>6</v>
      </c>
      <c r="E298" s="121" t="s">
        <v>38</v>
      </c>
      <c r="F298" s="141" t="s">
        <v>134</v>
      </c>
      <c r="G298" s="143" t="s">
        <v>218</v>
      </c>
      <c r="H298" s="37"/>
      <c r="I298" s="48"/>
      <c r="J298" s="48"/>
    </row>
    <row r="299" spans="2:10" s="49" customFormat="1" ht="33" hidden="1">
      <c r="B299" s="56" t="s">
        <v>141</v>
      </c>
      <c r="C299" s="121" t="s">
        <v>130</v>
      </c>
      <c r="D299" s="121" t="s">
        <v>6</v>
      </c>
      <c r="E299" s="121" t="s">
        <v>38</v>
      </c>
      <c r="F299" s="141" t="s">
        <v>142</v>
      </c>
      <c r="G299" s="143"/>
      <c r="H299" s="37">
        <f>H300</f>
        <v>20</v>
      </c>
      <c r="I299" s="48">
        <f t="shared" ref="I299:J300" si="113">I300</f>
        <v>0</v>
      </c>
      <c r="J299" s="48">
        <f t="shared" si="113"/>
        <v>0</v>
      </c>
    </row>
    <row r="300" spans="2:10" s="49" customFormat="1" ht="33" hidden="1">
      <c r="B300" s="56" t="s">
        <v>135</v>
      </c>
      <c r="C300" s="121" t="s">
        <v>130</v>
      </c>
      <c r="D300" s="121" t="s">
        <v>6</v>
      </c>
      <c r="E300" s="121" t="s">
        <v>38</v>
      </c>
      <c r="F300" s="141" t="s">
        <v>142</v>
      </c>
      <c r="G300" s="143" t="s">
        <v>136</v>
      </c>
      <c r="H300" s="37">
        <f>H301</f>
        <v>20</v>
      </c>
      <c r="I300" s="48">
        <f t="shared" si="113"/>
        <v>0</v>
      </c>
      <c r="J300" s="48">
        <f t="shared" si="113"/>
        <v>0</v>
      </c>
    </row>
    <row r="301" spans="2:10" s="49" customFormat="1" hidden="1">
      <c r="B301" s="56" t="s">
        <v>217</v>
      </c>
      <c r="C301" s="121" t="s">
        <v>130</v>
      </c>
      <c r="D301" s="121" t="s">
        <v>6</v>
      </c>
      <c r="E301" s="121" t="s">
        <v>38</v>
      </c>
      <c r="F301" s="141" t="s">
        <v>142</v>
      </c>
      <c r="G301" s="143" t="s">
        <v>218</v>
      </c>
      <c r="H301" s="37">
        <f>20</f>
        <v>20</v>
      </c>
      <c r="I301" s="37"/>
      <c r="J301" s="37"/>
    </row>
    <row r="302" spans="2:10" s="49" customFormat="1" ht="33" hidden="1">
      <c r="B302" s="56" t="s">
        <v>146</v>
      </c>
      <c r="C302" s="121" t="s">
        <v>130</v>
      </c>
      <c r="D302" s="121" t="s">
        <v>6</v>
      </c>
      <c r="E302" s="121" t="s">
        <v>17</v>
      </c>
      <c r="F302" s="121" t="s">
        <v>18</v>
      </c>
      <c r="G302" s="143"/>
      <c r="H302" s="37">
        <f>H303</f>
        <v>0</v>
      </c>
      <c r="I302" s="37">
        <f t="shared" ref="I302:J302" si="114">I303</f>
        <v>0</v>
      </c>
      <c r="J302" s="37">
        <f t="shared" si="114"/>
        <v>0</v>
      </c>
    </row>
    <row r="303" spans="2:10" s="49" customFormat="1" ht="33" hidden="1">
      <c r="B303" s="56" t="s">
        <v>147</v>
      </c>
      <c r="C303" s="121" t="s">
        <v>130</v>
      </c>
      <c r="D303" s="121" t="s">
        <v>6</v>
      </c>
      <c r="E303" s="121" t="s">
        <v>72</v>
      </c>
      <c r="F303" s="121" t="s">
        <v>18</v>
      </c>
      <c r="G303" s="143"/>
      <c r="H303" s="37">
        <f>H304+H307</f>
        <v>0</v>
      </c>
      <c r="I303" s="37">
        <f t="shared" ref="I303:J303" si="115">I304+I307</f>
        <v>0</v>
      </c>
      <c r="J303" s="37">
        <f t="shared" si="115"/>
        <v>0</v>
      </c>
    </row>
    <row r="304" spans="2:10" s="49" customFormat="1" ht="33" hidden="1">
      <c r="B304" s="56" t="s">
        <v>133</v>
      </c>
      <c r="C304" s="121" t="s">
        <v>130</v>
      </c>
      <c r="D304" s="121" t="s">
        <v>6</v>
      </c>
      <c r="E304" s="121" t="s">
        <v>72</v>
      </c>
      <c r="F304" s="141" t="s">
        <v>134</v>
      </c>
      <c r="G304" s="143"/>
      <c r="H304" s="37">
        <f>H305</f>
        <v>0</v>
      </c>
      <c r="I304" s="37">
        <f t="shared" ref="I304:J305" si="116">I305</f>
        <v>0</v>
      </c>
      <c r="J304" s="37">
        <f t="shared" si="116"/>
        <v>0</v>
      </c>
    </row>
    <row r="305" spans="2:10" s="49" customFormat="1" ht="33" hidden="1">
      <c r="B305" s="56" t="s">
        <v>135</v>
      </c>
      <c r="C305" s="121" t="s">
        <v>130</v>
      </c>
      <c r="D305" s="121" t="s">
        <v>6</v>
      </c>
      <c r="E305" s="121" t="s">
        <v>72</v>
      </c>
      <c r="F305" s="141" t="s">
        <v>134</v>
      </c>
      <c r="G305" s="143" t="s">
        <v>136</v>
      </c>
      <c r="H305" s="37">
        <f>H306</f>
        <v>0</v>
      </c>
      <c r="I305" s="37">
        <f t="shared" si="116"/>
        <v>0</v>
      </c>
      <c r="J305" s="37">
        <f t="shared" si="116"/>
        <v>0</v>
      </c>
    </row>
    <row r="306" spans="2:10" s="49" customFormat="1" hidden="1">
      <c r="B306" s="56" t="s">
        <v>137</v>
      </c>
      <c r="C306" s="121" t="s">
        <v>130</v>
      </c>
      <c r="D306" s="121" t="s">
        <v>6</v>
      </c>
      <c r="E306" s="121" t="s">
        <v>72</v>
      </c>
      <c r="F306" s="141" t="s">
        <v>134</v>
      </c>
      <c r="G306" s="143" t="s">
        <v>138</v>
      </c>
      <c r="H306" s="37">
        <f>0</f>
        <v>0</v>
      </c>
      <c r="I306" s="37">
        <f>0</f>
        <v>0</v>
      </c>
      <c r="J306" s="37">
        <f>0</f>
        <v>0</v>
      </c>
    </row>
    <row r="307" spans="2:10" s="49" customFormat="1" ht="33" hidden="1">
      <c r="B307" s="56" t="s">
        <v>141</v>
      </c>
      <c r="C307" s="121" t="s">
        <v>130</v>
      </c>
      <c r="D307" s="121" t="s">
        <v>6</v>
      </c>
      <c r="E307" s="121" t="s">
        <v>72</v>
      </c>
      <c r="F307" s="141" t="s">
        <v>142</v>
      </c>
      <c r="G307" s="143"/>
      <c r="H307" s="37">
        <f>H308</f>
        <v>0</v>
      </c>
      <c r="I307" s="37">
        <f t="shared" ref="I307:J308" si="117">I308</f>
        <v>0</v>
      </c>
      <c r="J307" s="37">
        <f t="shared" si="117"/>
        <v>0</v>
      </c>
    </row>
    <row r="308" spans="2:10" s="49" customFormat="1" ht="33" hidden="1">
      <c r="B308" s="56" t="s">
        <v>135</v>
      </c>
      <c r="C308" s="121" t="s">
        <v>130</v>
      </c>
      <c r="D308" s="121" t="s">
        <v>6</v>
      </c>
      <c r="E308" s="121" t="s">
        <v>72</v>
      </c>
      <c r="F308" s="141" t="s">
        <v>142</v>
      </c>
      <c r="G308" s="143" t="s">
        <v>136</v>
      </c>
      <c r="H308" s="37">
        <f>H309</f>
        <v>0</v>
      </c>
      <c r="I308" s="37">
        <f t="shared" si="117"/>
        <v>0</v>
      </c>
      <c r="J308" s="37">
        <f t="shared" si="117"/>
        <v>0</v>
      </c>
    </row>
    <row r="309" spans="2:10" s="49" customFormat="1" hidden="1">
      <c r="B309" s="56" t="s">
        <v>137</v>
      </c>
      <c r="C309" s="121" t="s">
        <v>130</v>
      </c>
      <c r="D309" s="121" t="s">
        <v>6</v>
      </c>
      <c r="E309" s="121" t="s">
        <v>72</v>
      </c>
      <c r="F309" s="141" t="s">
        <v>142</v>
      </c>
      <c r="G309" s="143" t="s">
        <v>138</v>
      </c>
      <c r="H309" s="37">
        <f>0</f>
        <v>0</v>
      </c>
      <c r="I309" s="37">
        <f>0</f>
        <v>0</v>
      </c>
      <c r="J309" s="37">
        <f>0</f>
        <v>0</v>
      </c>
    </row>
    <row r="310" spans="2:10" s="49" customFormat="1" ht="66" hidden="1">
      <c r="B310" s="49" t="s">
        <v>637</v>
      </c>
      <c r="C310" s="124" t="s">
        <v>130</v>
      </c>
      <c r="D310" s="124" t="s">
        <v>6</v>
      </c>
      <c r="E310" s="124" t="s">
        <v>87</v>
      </c>
      <c r="F310" s="124" t="s">
        <v>18</v>
      </c>
      <c r="G310" s="142"/>
      <c r="H310" s="50">
        <f>H311+H314</f>
        <v>0</v>
      </c>
      <c r="I310" s="50">
        <f t="shared" ref="I310:J310" si="118">I311+I314</f>
        <v>0</v>
      </c>
      <c r="J310" s="50">
        <f t="shared" si="118"/>
        <v>0</v>
      </c>
    </row>
    <row r="311" spans="2:10" s="49" customFormat="1" ht="33" hidden="1">
      <c r="B311" s="56" t="s">
        <v>141</v>
      </c>
      <c r="C311" s="121" t="s">
        <v>130</v>
      </c>
      <c r="D311" s="121" t="s">
        <v>6</v>
      </c>
      <c r="E311" s="121" t="s">
        <v>87</v>
      </c>
      <c r="F311" s="141" t="s">
        <v>142</v>
      </c>
      <c r="G311" s="143"/>
      <c r="H311" s="37">
        <f>H312</f>
        <v>0</v>
      </c>
      <c r="I311" s="37">
        <f t="shared" ref="I311:J312" si="119">I312</f>
        <v>0</v>
      </c>
      <c r="J311" s="37">
        <f t="shared" si="119"/>
        <v>0</v>
      </c>
    </row>
    <row r="312" spans="2:10" s="49" customFormat="1" ht="33" hidden="1">
      <c r="B312" s="56" t="s">
        <v>135</v>
      </c>
      <c r="C312" s="121" t="s">
        <v>130</v>
      </c>
      <c r="D312" s="121" t="s">
        <v>6</v>
      </c>
      <c r="E312" s="121" t="s">
        <v>87</v>
      </c>
      <c r="F312" s="141" t="s">
        <v>142</v>
      </c>
      <c r="G312" s="143" t="s">
        <v>136</v>
      </c>
      <c r="H312" s="37">
        <f>H313</f>
        <v>0</v>
      </c>
      <c r="I312" s="37">
        <f t="shared" si="119"/>
        <v>0</v>
      </c>
      <c r="J312" s="37">
        <f t="shared" si="119"/>
        <v>0</v>
      </c>
    </row>
    <row r="313" spans="2:10" s="49" customFormat="1" hidden="1">
      <c r="B313" s="56" t="s">
        <v>217</v>
      </c>
      <c r="C313" s="121" t="s">
        <v>130</v>
      </c>
      <c r="D313" s="121" t="s">
        <v>6</v>
      </c>
      <c r="E313" s="121" t="s">
        <v>87</v>
      </c>
      <c r="F313" s="141" t="s">
        <v>142</v>
      </c>
      <c r="G313" s="143" t="s">
        <v>218</v>
      </c>
      <c r="H313" s="37"/>
      <c r="I313" s="37"/>
      <c r="J313" s="37"/>
    </row>
    <row r="314" spans="2:10" s="49" customFormat="1" ht="49.5" hidden="1">
      <c r="B314" s="56" t="s">
        <v>638</v>
      </c>
      <c r="C314" s="121" t="s">
        <v>130</v>
      </c>
      <c r="D314" s="121" t="s">
        <v>6</v>
      </c>
      <c r="E314" s="121" t="s">
        <v>87</v>
      </c>
      <c r="F314" s="121" t="s">
        <v>639</v>
      </c>
      <c r="G314" s="143"/>
      <c r="H314" s="37">
        <f>H315</f>
        <v>0</v>
      </c>
      <c r="I314" s="37">
        <f t="shared" ref="I314:J315" si="120">I315</f>
        <v>0</v>
      </c>
      <c r="J314" s="37">
        <f t="shared" si="120"/>
        <v>0</v>
      </c>
    </row>
    <row r="315" spans="2:10" s="49" customFormat="1" ht="33" hidden="1">
      <c r="B315" s="56" t="s">
        <v>135</v>
      </c>
      <c r="C315" s="121" t="s">
        <v>130</v>
      </c>
      <c r="D315" s="121" t="s">
        <v>6</v>
      </c>
      <c r="E315" s="121" t="s">
        <v>87</v>
      </c>
      <c r="F315" s="121" t="s">
        <v>639</v>
      </c>
      <c r="G315" s="143" t="s">
        <v>136</v>
      </c>
      <c r="H315" s="37">
        <f>H316</f>
        <v>0</v>
      </c>
      <c r="I315" s="37">
        <f t="shared" si="120"/>
        <v>0</v>
      </c>
      <c r="J315" s="37">
        <f t="shared" si="120"/>
        <v>0</v>
      </c>
    </row>
    <row r="316" spans="2:10" s="49" customFormat="1" hidden="1">
      <c r="B316" s="56" t="s">
        <v>217</v>
      </c>
      <c r="C316" s="121" t="s">
        <v>130</v>
      </c>
      <c r="D316" s="121" t="s">
        <v>6</v>
      </c>
      <c r="E316" s="121" t="s">
        <v>87</v>
      </c>
      <c r="F316" s="121" t="s">
        <v>639</v>
      </c>
      <c r="G316" s="143" t="s">
        <v>218</v>
      </c>
      <c r="H316" s="37"/>
      <c r="I316" s="37"/>
      <c r="J316" s="37"/>
    </row>
    <row r="317" spans="2:10" s="49" customFormat="1" ht="82.5">
      <c r="B317" s="49" t="s">
        <v>522</v>
      </c>
      <c r="C317" s="124">
        <v>79</v>
      </c>
      <c r="D317" s="124" t="s">
        <v>16</v>
      </c>
      <c r="E317" s="124" t="s">
        <v>17</v>
      </c>
      <c r="F317" s="124" t="s">
        <v>18</v>
      </c>
      <c r="G317" s="124"/>
      <c r="H317" s="117">
        <f>H318+H326+H333</f>
        <v>695</v>
      </c>
      <c r="I317" s="117">
        <f t="shared" ref="I317:J317" si="121">I318+I326+I333</f>
        <v>635</v>
      </c>
      <c r="J317" s="117">
        <f t="shared" si="121"/>
        <v>580</v>
      </c>
    </row>
    <row r="318" spans="2:10" s="49" customFormat="1" ht="82.5">
      <c r="B318" s="49" t="s">
        <v>523</v>
      </c>
      <c r="C318" s="124" t="s">
        <v>75</v>
      </c>
      <c r="D318" s="124" t="s">
        <v>31</v>
      </c>
      <c r="E318" s="124" t="s">
        <v>17</v>
      </c>
      <c r="F318" s="124" t="s">
        <v>18</v>
      </c>
      <c r="G318" s="124"/>
      <c r="H318" s="117">
        <f>H319</f>
        <v>150</v>
      </c>
      <c r="I318" s="117">
        <f t="shared" ref="I318:J318" si="122">I319</f>
        <v>100</v>
      </c>
      <c r="J318" s="117">
        <f t="shared" si="122"/>
        <v>50</v>
      </c>
    </row>
    <row r="319" spans="2:10" s="49" customFormat="1" ht="33" hidden="1">
      <c r="B319" s="49" t="s">
        <v>631</v>
      </c>
      <c r="C319" s="124" t="s">
        <v>75</v>
      </c>
      <c r="D319" s="124" t="s">
        <v>31</v>
      </c>
      <c r="E319" s="124" t="s">
        <v>72</v>
      </c>
      <c r="F319" s="124" t="s">
        <v>18</v>
      </c>
      <c r="G319" s="124"/>
      <c r="H319" s="117">
        <f>H320+H323</f>
        <v>150</v>
      </c>
      <c r="I319" s="117">
        <f t="shared" ref="I319:J319" si="123">I320+I323</f>
        <v>100</v>
      </c>
      <c r="J319" s="117">
        <f t="shared" si="123"/>
        <v>50</v>
      </c>
    </row>
    <row r="320" spans="2:10" s="49" customFormat="1" ht="115.5" hidden="1">
      <c r="B320" s="56" t="s">
        <v>629</v>
      </c>
      <c r="C320" s="118" t="s">
        <v>75</v>
      </c>
      <c r="D320" s="118" t="s">
        <v>31</v>
      </c>
      <c r="E320" s="118" t="s">
        <v>72</v>
      </c>
      <c r="F320" s="118" t="s">
        <v>630</v>
      </c>
      <c r="G320" s="121"/>
      <c r="H320" s="120">
        <f>H321</f>
        <v>100</v>
      </c>
      <c r="I320" s="127">
        <f t="shared" ref="I320:J321" si="124">I321</f>
        <v>0</v>
      </c>
      <c r="J320" s="127">
        <f t="shared" si="124"/>
        <v>0</v>
      </c>
    </row>
    <row r="321" spans="2:10" s="49" customFormat="1" ht="33" hidden="1">
      <c r="B321" s="56" t="s">
        <v>125</v>
      </c>
      <c r="C321" s="118" t="s">
        <v>75</v>
      </c>
      <c r="D321" s="118" t="s">
        <v>31</v>
      </c>
      <c r="E321" s="118" t="s">
        <v>72</v>
      </c>
      <c r="F321" s="118" t="s">
        <v>630</v>
      </c>
      <c r="G321" s="103">
        <v>200</v>
      </c>
      <c r="H321" s="120">
        <f>H322</f>
        <v>100</v>
      </c>
      <c r="I321" s="127">
        <f t="shared" si="124"/>
        <v>0</v>
      </c>
      <c r="J321" s="127">
        <f t="shared" si="124"/>
        <v>0</v>
      </c>
    </row>
    <row r="322" spans="2:10" s="49" customFormat="1" ht="33.75" hidden="1">
      <c r="B322" s="56" t="s">
        <v>23</v>
      </c>
      <c r="C322" s="118" t="s">
        <v>75</v>
      </c>
      <c r="D322" s="118" t="s">
        <v>31</v>
      </c>
      <c r="E322" s="118" t="s">
        <v>72</v>
      </c>
      <c r="F322" s="118" t="s">
        <v>630</v>
      </c>
      <c r="G322" s="103">
        <v>240</v>
      </c>
      <c r="H322" s="10">
        <f>100</f>
        <v>100</v>
      </c>
      <c r="I322" s="45"/>
      <c r="J322" s="45"/>
    </row>
    <row r="323" spans="2:10" s="49" customFormat="1" ht="33" hidden="1">
      <c r="B323" s="56" t="s">
        <v>76</v>
      </c>
      <c r="C323" s="121" t="s">
        <v>75</v>
      </c>
      <c r="D323" s="121" t="s">
        <v>31</v>
      </c>
      <c r="E323" s="121" t="s">
        <v>72</v>
      </c>
      <c r="F323" s="121" t="s">
        <v>77</v>
      </c>
      <c r="G323" s="121"/>
      <c r="H323" s="120">
        <f>H324</f>
        <v>50</v>
      </c>
      <c r="I323" s="120">
        <f t="shared" ref="I323:J324" si="125">I324</f>
        <v>100</v>
      </c>
      <c r="J323" s="120">
        <f t="shared" si="125"/>
        <v>50</v>
      </c>
    </row>
    <row r="324" spans="2:10" s="49" customFormat="1" ht="33" hidden="1">
      <c r="B324" s="56" t="s">
        <v>125</v>
      </c>
      <c r="C324" s="121" t="s">
        <v>75</v>
      </c>
      <c r="D324" s="121" t="s">
        <v>31</v>
      </c>
      <c r="E324" s="121" t="s">
        <v>72</v>
      </c>
      <c r="F324" s="121" t="s">
        <v>77</v>
      </c>
      <c r="G324" s="103">
        <v>200</v>
      </c>
      <c r="H324" s="120">
        <f>H325</f>
        <v>50</v>
      </c>
      <c r="I324" s="120">
        <f t="shared" si="125"/>
        <v>100</v>
      </c>
      <c r="J324" s="120">
        <f t="shared" si="125"/>
        <v>50</v>
      </c>
    </row>
    <row r="325" spans="2:10" s="49" customFormat="1" ht="33.75" hidden="1">
      <c r="B325" s="56" t="s">
        <v>23</v>
      </c>
      <c r="C325" s="121" t="s">
        <v>75</v>
      </c>
      <c r="D325" s="121" t="s">
        <v>31</v>
      </c>
      <c r="E325" s="121" t="s">
        <v>72</v>
      </c>
      <c r="F325" s="121" t="s">
        <v>77</v>
      </c>
      <c r="G325" s="103">
        <v>240</v>
      </c>
      <c r="H325" s="10">
        <f>50</f>
        <v>50</v>
      </c>
      <c r="I325" s="10">
        <f>100</f>
        <v>100</v>
      </c>
      <c r="J325" s="10">
        <f>50</f>
        <v>50</v>
      </c>
    </row>
    <row r="326" spans="2:10" s="49" customFormat="1" ht="49.5" hidden="1">
      <c r="B326" s="49" t="s">
        <v>524</v>
      </c>
      <c r="C326" s="124" t="s">
        <v>75</v>
      </c>
      <c r="D326" s="124" t="s">
        <v>49</v>
      </c>
      <c r="E326" s="124" t="s">
        <v>17</v>
      </c>
      <c r="F326" s="124" t="s">
        <v>18</v>
      </c>
      <c r="G326" s="124"/>
      <c r="H326" s="117">
        <f>H327</f>
        <v>520</v>
      </c>
      <c r="I326" s="117">
        <f t="shared" ref="I326:J327" si="126">I327</f>
        <v>520</v>
      </c>
      <c r="J326" s="117">
        <f t="shared" si="126"/>
        <v>520</v>
      </c>
    </row>
    <row r="327" spans="2:10" s="49" customFormat="1" ht="49.5" hidden="1">
      <c r="B327" s="49" t="s">
        <v>78</v>
      </c>
      <c r="C327" s="124" t="s">
        <v>75</v>
      </c>
      <c r="D327" s="124" t="s">
        <v>49</v>
      </c>
      <c r="E327" s="124" t="s">
        <v>11</v>
      </c>
      <c r="F327" s="124" t="s">
        <v>18</v>
      </c>
      <c r="G327" s="124"/>
      <c r="H327" s="117">
        <f>H328</f>
        <v>520</v>
      </c>
      <c r="I327" s="117">
        <f t="shared" si="126"/>
        <v>520</v>
      </c>
      <c r="J327" s="117">
        <f t="shared" si="126"/>
        <v>520</v>
      </c>
    </row>
    <row r="328" spans="2:10" s="49" customFormat="1" ht="49.5" hidden="1">
      <c r="B328" s="56" t="s">
        <v>79</v>
      </c>
      <c r="C328" s="121" t="s">
        <v>75</v>
      </c>
      <c r="D328" s="121" t="s">
        <v>49</v>
      </c>
      <c r="E328" s="121" t="s">
        <v>11</v>
      </c>
      <c r="F328" s="121" t="s">
        <v>80</v>
      </c>
      <c r="G328" s="121"/>
      <c r="H328" s="120">
        <f>H329+H331</f>
        <v>520</v>
      </c>
      <c r="I328" s="120">
        <f t="shared" ref="I328:J328" si="127">I329+I331</f>
        <v>520</v>
      </c>
      <c r="J328" s="120">
        <f t="shared" si="127"/>
        <v>520</v>
      </c>
    </row>
    <row r="329" spans="2:10" s="49" customFormat="1" ht="33" hidden="1">
      <c r="B329" s="56" t="s">
        <v>22</v>
      </c>
      <c r="C329" s="121" t="s">
        <v>75</v>
      </c>
      <c r="D329" s="121" t="s">
        <v>49</v>
      </c>
      <c r="E329" s="121" t="s">
        <v>11</v>
      </c>
      <c r="F329" s="121" t="s">
        <v>80</v>
      </c>
      <c r="G329" s="103">
        <v>200</v>
      </c>
      <c r="H329" s="120">
        <f>H330</f>
        <v>0</v>
      </c>
      <c r="I329" s="120">
        <f t="shared" ref="I329:J329" si="128">I330</f>
        <v>0</v>
      </c>
      <c r="J329" s="120">
        <f t="shared" si="128"/>
        <v>0</v>
      </c>
    </row>
    <row r="330" spans="2:10" s="49" customFormat="1" ht="33" hidden="1">
      <c r="B330" s="56" t="s">
        <v>23</v>
      </c>
      <c r="C330" s="121" t="s">
        <v>75</v>
      </c>
      <c r="D330" s="121" t="s">
        <v>49</v>
      </c>
      <c r="E330" s="121" t="s">
        <v>11</v>
      </c>
      <c r="F330" s="121" t="s">
        <v>80</v>
      </c>
      <c r="G330" s="103">
        <v>240</v>
      </c>
      <c r="H330" s="120">
        <f>550-550</f>
        <v>0</v>
      </c>
      <c r="I330" s="120">
        <f t="shared" ref="I330:J330" si="129">550-550</f>
        <v>0</v>
      </c>
      <c r="J330" s="120">
        <f t="shared" si="129"/>
        <v>0</v>
      </c>
    </row>
    <row r="331" spans="2:10" s="49" customFormat="1" ht="33" hidden="1">
      <c r="B331" s="56" t="s">
        <v>135</v>
      </c>
      <c r="C331" s="121" t="s">
        <v>75</v>
      </c>
      <c r="D331" s="121" t="s">
        <v>49</v>
      </c>
      <c r="E331" s="121" t="s">
        <v>11</v>
      </c>
      <c r="F331" s="121" t="s">
        <v>80</v>
      </c>
      <c r="G331" s="103">
        <v>600</v>
      </c>
      <c r="H331" s="120">
        <f>H332</f>
        <v>520</v>
      </c>
      <c r="I331" s="120">
        <f t="shared" ref="I331:J331" si="130">I332</f>
        <v>520</v>
      </c>
      <c r="J331" s="120">
        <f t="shared" si="130"/>
        <v>520</v>
      </c>
    </row>
    <row r="332" spans="2:10" s="49" customFormat="1" ht="66.75" hidden="1">
      <c r="B332" s="56" t="s">
        <v>558</v>
      </c>
      <c r="C332" s="121" t="s">
        <v>75</v>
      </c>
      <c r="D332" s="121" t="s">
        <v>49</v>
      </c>
      <c r="E332" s="121" t="s">
        <v>11</v>
      </c>
      <c r="F332" s="121" t="s">
        <v>80</v>
      </c>
      <c r="G332" s="103">
        <v>630</v>
      </c>
      <c r="H332" s="10">
        <f>520</f>
        <v>520</v>
      </c>
      <c r="I332" s="10">
        <f>520</f>
        <v>520</v>
      </c>
      <c r="J332" s="10">
        <f>520</f>
        <v>520</v>
      </c>
    </row>
    <row r="333" spans="2:10" s="49" customFormat="1" ht="82.5">
      <c r="B333" s="49" t="s">
        <v>525</v>
      </c>
      <c r="C333" s="124" t="s">
        <v>75</v>
      </c>
      <c r="D333" s="124" t="s">
        <v>6</v>
      </c>
      <c r="E333" s="124" t="s">
        <v>17</v>
      </c>
      <c r="F333" s="124" t="s">
        <v>18</v>
      </c>
      <c r="G333" s="124"/>
      <c r="H333" s="117">
        <f>H334</f>
        <v>25</v>
      </c>
      <c r="I333" s="117">
        <f t="shared" ref="I333:J333" si="131">I334</f>
        <v>15</v>
      </c>
      <c r="J333" s="117">
        <f t="shared" si="131"/>
        <v>10</v>
      </c>
    </row>
    <row r="334" spans="2:10" s="49" customFormat="1" ht="33" hidden="1">
      <c r="B334" s="49" t="s">
        <v>81</v>
      </c>
      <c r="C334" s="124" t="s">
        <v>75</v>
      </c>
      <c r="D334" s="124" t="s">
        <v>6</v>
      </c>
      <c r="E334" s="124" t="s">
        <v>38</v>
      </c>
      <c r="F334" s="124" t="s">
        <v>18</v>
      </c>
      <c r="G334" s="124"/>
      <c r="H334" s="117">
        <f>H335+H338+H341+H344+H347+H350</f>
        <v>25</v>
      </c>
      <c r="I334" s="117">
        <f t="shared" ref="I334:J334" si="132">I335+I338+I341+I344+I347+I350</f>
        <v>15</v>
      </c>
      <c r="J334" s="117">
        <f t="shared" si="132"/>
        <v>10</v>
      </c>
    </row>
    <row r="335" spans="2:10" s="49" customFormat="1" ht="49.5" hidden="1">
      <c r="B335" s="56" t="s">
        <v>82</v>
      </c>
      <c r="C335" s="121" t="s">
        <v>75</v>
      </c>
      <c r="D335" s="121" t="s">
        <v>6</v>
      </c>
      <c r="E335" s="121" t="s">
        <v>38</v>
      </c>
      <c r="F335" s="121" t="s">
        <v>83</v>
      </c>
      <c r="G335" s="121"/>
      <c r="H335" s="120">
        <f>H336</f>
        <v>0</v>
      </c>
      <c r="I335" s="120">
        <f t="shared" ref="I335:J336" si="133">I336</f>
        <v>0</v>
      </c>
      <c r="J335" s="120">
        <f t="shared" si="133"/>
        <v>0</v>
      </c>
    </row>
    <row r="336" spans="2:10" s="49" customFormat="1" ht="33" hidden="1">
      <c r="B336" s="56" t="s">
        <v>22</v>
      </c>
      <c r="C336" s="121" t="s">
        <v>75</v>
      </c>
      <c r="D336" s="121" t="s">
        <v>6</v>
      </c>
      <c r="E336" s="121" t="s">
        <v>38</v>
      </c>
      <c r="F336" s="121" t="s">
        <v>83</v>
      </c>
      <c r="G336" s="103">
        <v>200</v>
      </c>
      <c r="H336" s="120">
        <f>H337</f>
        <v>0</v>
      </c>
      <c r="I336" s="120">
        <f t="shared" si="133"/>
        <v>0</v>
      </c>
      <c r="J336" s="120">
        <f t="shared" si="133"/>
        <v>0</v>
      </c>
    </row>
    <row r="337" spans="2:10" s="49" customFormat="1" ht="33" hidden="1">
      <c r="B337" s="56" t="s">
        <v>23</v>
      </c>
      <c r="C337" s="121" t="s">
        <v>75</v>
      </c>
      <c r="D337" s="121" t="s">
        <v>6</v>
      </c>
      <c r="E337" s="121" t="s">
        <v>38</v>
      </c>
      <c r="F337" s="121" t="s">
        <v>83</v>
      </c>
      <c r="G337" s="103">
        <v>240</v>
      </c>
      <c r="H337" s="120">
        <f>0</f>
        <v>0</v>
      </c>
      <c r="I337" s="120">
        <f>0</f>
        <v>0</v>
      </c>
      <c r="J337" s="120">
        <f>0</f>
        <v>0</v>
      </c>
    </row>
    <row r="338" spans="2:10" s="49" customFormat="1" ht="33" hidden="1">
      <c r="B338" s="56" t="s">
        <v>84</v>
      </c>
      <c r="C338" s="121" t="s">
        <v>75</v>
      </c>
      <c r="D338" s="121" t="s">
        <v>6</v>
      </c>
      <c r="E338" s="121" t="s">
        <v>38</v>
      </c>
      <c r="F338" s="121" t="s">
        <v>85</v>
      </c>
      <c r="G338" s="121"/>
      <c r="H338" s="120">
        <f>H339</f>
        <v>0</v>
      </c>
      <c r="I338" s="120">
        <f t="shared" ref="I338:J339" si="134">I339</f>
        <v>0</v>
      </c>
      <c r="J338" s="120">
        <f t="shared" si="134"/>
        <v>0</v>
      </c>
    </row>
    <row r="339" spans="2:10" s="49" customFormat="1" ht="33" hidden="1">
      <c r="B339" s="56" t="s">
        <v>22</v>
      </c>
      <c r="C339" s="121" t="s">
        <v>75</v>
      </c>
      <c r="D339" s="121" t="s">
        <v>6</v>
      </c>
      <c r="E339" s="121" t="s">
        <v>38</v>
      </c>
      <c r="F339" s="121" t="s">
        <v>85</v>
      </c>
      <c r="G339" s="103">
        <v>200</v>
      </c>
      <c r="H339" s="120">
        <f>H340</f>
        <v>0</v>
      </c>
      <c r="I339" s="120">
        <f t="shared" si="134"/>
        <v>0</v>
      </c>
      <c r="J339" s="120">
        <f t="shared" si="134"/>
        <v>0</v>
      </c>
    </row>
    <row r="340" spans="2:10" s="49" customFormat="1" ht="33" hidden="1">
      <c r="B340" s="56" t="s">
        <v>23</v>
      </c>
      <c r="C340" s="121" t="s">
        <v>75</v>
      </c>
      <c r="D340" s="121" t="s">
        <v>6</v>
      </c>
      <c r="E340" s="121" t="s">
        <v>38</v>
      </c>
      <c r="F340" s="121" t="s">
        <v>85</v>
      </c>
      <c r="G340" s="103">
        <v>240</v>
      </c>
      <c r="H340" s="120"/>
      <c r="I340" s="120"/>
      <c r="J340" s="120"/>
    </row>
    <row r="341" spans="2:10" s="49" customFormat="1" ht="49.5" hidden="1">
      <c r="B341" s="56" t="s">
        <v>605</v>
      </c>
      <c r="C341" s="118" t="s">
        <v>75</v>
      </c>
      <c r="D341" s="118" t="s">
        <v>6</v>
      </c>
      <c r="E341" s="118" t="s">
        <v>38</v>
      </c>
      <c r="F341" s="118" t="s">
        <v>606</v>
      </c>
      <c r="G341" s="121"/>
      <c r="H341" s="120">
        <f>H342</f>
        <v>8</v>
      </c>
      <c r="I341" s="120">
        <f t="shared" ref="I341:J342" si="135">I342</f>
        <v>6</v>
      </c>
      <c r="J341" s="120">
        <f t="shared" si="135"/>
        <v>6</v>
      </c>
    </row>
    <row r="342" spans="2:10" s="49" customFormat="1" ht="33" hidden="1">
      <c r="B342" s="56" t="s">
        <v>22</v>
      </c>
      <c r="C342" s="118" t="s">
        <v>75</v>
      </c>
      <c r="D342" s="118" t="s">
        <v>6</v>
      </c>
      <c r="E342" s="118" t="s">
        <v>38</v>
      </c>
      <c r="F342" s="118" t="s">
        <v>606</v>
      </c>
      <c r="G342" s="103">
        <v>200</v>
      </c>
      <c r="H342" s="120">
        <f>H343</f>
        <v>8</v>
      </c>
      <c r="I342" s="120">
        <f t="shared" si="135"/>
        <v>6</v>
      </c>
      <c r="J342" s="120">
        <f t="shared" si="135"/>
        <v>6</v>
      </c>
    </row>
    <row r="343" spans="2:10" s="49" customFormat="1" ht="33.75" hidden="1">
      <c r="B343" s="56" t="s">
        <v>23</v>
      </c>
      <c r="C343" s="118" t="s">
        <v>75</v>
      </c>
      <c r="D343" s="118" t="s">
        <v>6</v>
      </c>
      <c r="E343" s="118" t="s">
        <v>38</v>
      </c>
      <c r="F343" s="118" t="s">
        <v>606</v>
      </c>
      <c r="G343" s="103">
        <v>240</v>
      </c>
      <c r="H343" s="10">
        <f>8</f>
        <v>8</v>
      </c>
      <c r="I343" s="10">
        <f>6</f>
        <v>6</v>
      </c>
      <c r="J343" s="10">
        <f>6</f>
        <v>6</v>
      </c>
    </row>
    <row r="344" spans="2:10" s="49" customFormat="1" ht="33" hidden="1">
      <c r="B344" s="56" t="s">
        <v>607</v>
      </c>
      <c r="C344" s="118" t="s">
        <v>75</v>
      </c>
      <c r="D344" s="118" t="s">
        <v>6</v>
      </c>
      <c r="E344" s="118" t="s">
        <v>38</v>
      </c>
      <c r="F344" s="118" t="s">
        <v>608</v>
      </c>
      <c r="G344" s="121"/>
      <c r="H344" s="120">
        <f>H345</f>
        <v>5</v>
      </c>
      <c r="I344" s="120">
        <f t="shared" ref="I344:J345" si="136">I345</f>
        <v>2</v>
      </c>
      <c r="J344" s="120">
        <f t="shared" si="136"/>
        <v>1</v>
      </c>
    </row>
    <row r="345" spans="2:10" s="49" customFormat="1" ht="33" hidden="1">
      <c r="B345" s="56" t="s">
        <v>22</v>
      </c>
      <c r="C345" s="118" t="s">
        <v>75</v>
      </c>
      <c r="D345" s="118" t="s">
        <v>6</v>
      </c>
      <c r="E345" s="118" t="s">
        <v>38</v>
      </c>
      <c r="F345" s="118" t="s">
        <v>608</v>
      </c>
      <c r="G345" s="103">
        <v>200</v>
      </c>
      <c r="H345" s="120">
        <f>H346</f>
        <v>5</v>
      </c>
      <c r="I345" s="120">
        <f t="shared" si="136"/>
        <v>2</v>
      </c>
      <c r="J345" s="120">
        <f t="shared" si="136"/>
        <v>1</v>
      </c>
    </row>
    <row r="346" spans="2:10" s="49" customFormat="1" ht="33.75" hidden="1">
      <c r="B346" s="56" t="s">
        <v>23</v>
      </c>
      <c r="C346" s="118" t="s">
        <v>75</v>
      </c>
      <c r="D346" s="118" t="s">
        <v>6</v>
      </c>
      <c r="E346" s="118" t="s">
        <v>38</v>
      </c>
      <c r="F346" s="118" t="s">
        <v>608</v>
      </c>
      <c r="G346" s="103">
        <v>240</v>
      </c>
      <c r="H346" s="10">
        <f>5</f>
        <v>5</v>
      </c>
      <c r="I346" s="10">
        <f>2</f>
        <v>2</v>
      </c>
      <c r="J346" s="10">
        <f>1</f>
        <v>1</v>
      </c>
    </row>
    <row r="347" spans="2:10" s="49" customFormat="1" ht="33" hidden="1">
      <c r="B347" s="56" t="s">
        <v>609</v>
      </c>
      <c r="C347" s="118" t="s">
        <v>75</v>
      </c>
      <c r="D347" s="118" t="s">
        <v>6</v>
      </c>
      <c r="E347" s="118" t="s">
        <v>38</v>
      </c>
      <c r="F347" s="118" t="s">
        <v>610</v>
      </c>
      <c r="G347" s="121"/>
      <c r="H347" s="120">
        <f>H348</f>
        <v>2</v>
      </c>
      <c r="I347" s="120">
        <f t="shared" ref="I347:J348" si="137">I348</f>
        <v>2</v>
      </c>
      <c r="J347" s="120">
        <f t="shared" si="137"/>
        <v>1</v>
      </c>
    </row>
    <row r="348" spans="2:10" s="49" customFormat="1" ht="33" hidden="1">
      <c r="B348" s="56" t="s">
        <v>22</v>
      </c>
      <c r="C348" s="118" t="s">
        <v>75</v>
      </c>
      <c r="D348" s="118" t="s">
        <v>6</v>
      </c>
      <c r="E348" s="118" t="s">
        <v>38</v>
      </c>
      <c r="F348" s="118" t="s">
        <v>610</v>
      </c>
      <c r="G348" s="103">
        <v>200</v>
      </c>
      <c r="H348" s="120">
        <f>H349</f>
        <v>2</v>
      </c>
      <c r="I348" s="120">
        <f t="shared" si="137"/>
        <v>2</v>
      </c>
      <c r="J348" s="120">
        <f t="shared" si="137"/>
        <v>1</v>
      </c>
    </row>
    <row r="349" spans="2:10" s="49" customFormat="1" ht="33.75" hidden="1">
      <c r="B349" s="56" t="s">
        <v>23</v>
      </c>
      <c r="C349" s="118" t="s">
        <v>75</v>
      </c>
      <c r="D349" s="118" t="s">
        <v>6</v>
      </c>
      <c r="E349" s="118" t="s">
        <v>38</v>
      </c>
      <c r="F349" s="118" t="s">
        <v>610</v>
      </c>
      <c r="G349" s="103">
        <v>240</v>
      </c>
      <c r="H349" s="10">
        <f>2</f>
        <v>2</v>
      </c>
      <c r="I349" s="10">
        <f>2</f>
        <v>2</v>
      </c>
      <c r="J349" s="10">
        <f>1</f>
        <v>1</v>
      </c>
    </row>
    <row r="350" spans="2:10" s="49" customFormat="1" ht="33" hidden="1">
      <c r="B350" s="56" t="s">
        <v>611</v>
      </c>
      <c r="C350" s="118" t="s">
        <v>75</v>
      </c>
      <c r="D350" s="118" t="s">
        <v>6</v>
      </c>
      <c r="E350" s="118" t="s">
        <v>38</v>
      </c>
      <c r="F350" s="118" t="s">
        <v>612</v>
      </c>
      <c r="G350" s="121"/>
      <c r="H350" s="120">
        <f>H351</f>
        <v>10</v>
      </c>
      <c r="I350" s="120">
        <f t="shared" ref="I350:J351" si="138">I351</f>
        <v>5</v>
      </c>
      <c r="J350" s="120">
        <f t="shared" si="138"/>
        <v>2</v>
      </c>
    </row>
    <row r="351" spans="2:10" s="49" customFormat="1" ht="33" hidden="1">
      <c r="B351" s="56" t="s">
        <v>22</v>
      </c>
      <c r="C351" s="118" t="s">
        <v>75</v>
      </c>
      <c r="D351" s="118" t="s">
        <v>6</v>
      </c>
      <c r="E351" s="118" t="s">
        <v>38</v>
      </c>
      <c r="F351" s="118" t="s">
        <v>612</v>
      </c>
      <c r="G351" s="103">
        <v>200</v>
      </c>
      <c r="H351" s="120">
        <f>H352</f>
        <v>10</v>
      </c>
      <c r="I351" s="120">
        <f t="shared" si="138"/>
        <v>5</v>
      </c>
      <c r="J351" s="120">
        <f t="shared" si="138"/>
        <v>2</v>
      </c>
    </row>
    <row r="352" spans="2:10" s="49" customFormat="1" ht="33.75" hidden="1">
      <c r="B352" s="56" t="s">
        <v>23</v>
      </c>
      <c r="C352" s="118" t="s">
        <v>75</v>
      </c>
      <c r="D352" s="118" t="s">
        <v>6</v>
      </c>
      <c r="E352" s="118" t="s">
        <v>38</v>
      </c>
      <c r="F352" s="118" t="s">
        <v>612</v>
      </c>
      <c r="G352" s="103">
        <v>240</v>
      </c>
      <c r="H352" s="10">
        <f>10</f>
        <v>10</v>
      </c>
      <c r="I352" s="10">
        <f>5</f>
        <v>5</v>
      </c>
      <c r="J352" s="10">
        <f>2</f>
        <v>2</v>
      </c>
    </row>
    <row r="353" spans="2:10" s="49" customFormat="1" ht="99" hidden="1">
      <c r="B353" s="49" t="s">
        <v>532</v>
      </c>
      <c r="C353" s="115" t="s">
        <v>534</v>
      </c>
      <c r="D353" s="115" t="s">
        <v>16</v>
      </c>
      <c r="E353" s="115" t="s">
        <v>17</v>
      </c>
      <c r="F353" s="115" t="s">
        <v>18</v>
      </c>
      <c r="G353" s="142"/>
      <c r="H353" s="50">
        <f>H354+H361</f>
        <v>0</v>
      </c>
      <c r="I353" s="50">
        <f t="shared" ref="I353:J353" si="139">I354+I361</f>
        <v>0</v>
      </c>
      <c r="J353" s="50">
        <f t="shared" si="139"/>
        <v>0</v>
      </c>
    </row>
    <row r="354" spans="2:10" s="56" customFormat="1" ht="49.5" hidden="1">
      <c r="B354" s="56" t="s">
        <v>537</v>
      </c>
      <c r="C354" s="118" t="s">
        <v>534</v>
      </c>
      <c r="D354" s="118" t="s">
        <v>16</v>
      </c>
      <c r="E354" s="118" t="s">
        <v>11</v>
      </c>
      <c r="F354" s="118" t="s">
        <v>18</v>
      </c>
      <c r="G354" s="143"/>
      <c r="H354" s="37">
        <f>H355+H358</f>
        <v>0</v>
      </c>
      <c r="I354" s="37">
        <f t="shared" ref="I354:J354" si="140">I355+I358</f>
        <v>0</v>
      </c>
      <c r="J354" s="37">
        <f t="shared" si="140"/>
        <v>0</v>
      </c>
    </row>
    <row r="355" spans="2:10" s="56" customFormat="1" ht="33" hidden="1">
      <c r="B355" s="56" t="s">
        <v>358</v>
      </c>
      <c r="C355" s="118" t="s">
        <v>534</v>
      </c>
      <c r="D355" s="118" t="s">
        <v>16</v>
      </c>
      <c r="E355" s="118" t="s">
        <v>11</v>
      </c>
      <c r="F355" s="121">
        <v>72300</v>
      </c>
      <c r="G355" s="143"/>
      <c r="H355" s="37">
        <f>H356</f>
        <v>0</v>
      </c>
      <c r="I355" s="37">
        <f t="shared" ref="I355:J356" si="141">I356</f>
        <v>0</v>
      </c>
      <c r="J355" s="37">
        <f t="shared" si="141"/>
        <v>0</v>
      </c>
    </row>
    <row r="356" spans="2:10" s="56" customFormat="1" ht="33" hidden="1">
      <c r="B356" s="56" t="s">
        <v>135</v>
      </c>
      <c r="C356" s="118" t="s">
        <v>534</v>
      </c>
      <c r="D356" s="118" t="s">
        <v>16</v>
      </c>
      <c r="E356" s="118" t="s">
        <v>11</v>
      </c>
      <c r="F356" s="121">
        <v>72300</v>
      </c>
      <c r="G356" s="143" t="s">
        <v>136</v>
      </c>
      <c r="H356" s="37">
        <f>H357</f>
        <v>0</v>
      </c>
      <c r="I356" s="37">
        <f t="shared" si="141"/>
        <v>0</v>
      </c>
      <c r="J356" s="37">
        <f t="shared" si="141"/>
        <v>0</v>
      </c>
    </row>
    <row r="357" spans="2:10" s="56" customFormat="1" hidden="1">
      <c r="B357" s="56" t="s">
        <v>217</v>
      </c>
      <c r="C357" s="118" t="s">
        <v>534</v>
      </c>
      <c r="D357" s="118" t="s">
        <v>16</v>
      </c>
      <c r="E357" s="118" t="s">
        <v>11</v>
      </c>
      <c r="F357" s="121">
        <v>72300</v>
      </c>
      <c r="G357" s="143" t="s">
        <v>218</v>
      </c>
      <c r="H357" s="37"/>
      <c r="I357" s="37"/>
      <c r="J357" s="37"/>
    </row>
    <row r="358" spans="2:10" s="56" customFormat="1" ht="49.5" hidden="1">
      <c r="B358" s="103" t="s">
        <v>359</v>
      </c>
      <c r="C358" s="118" t="s">
        <v>534</v>
      </c>
      <c r="D358" s="118" t="s">
        <v>16</v>
      </c>
      <c r="E358" s="118" t="s">
        <v>11</v>
      </c>
      <c r="F358" s="121" t="s">
        <v>360</v>
      </c>
      <c r="G358" s="143"/>
      <c r="H358" s="37">
        <f>H359</f>
        <v>0</v>
      </c>
      <c r="I358" s="37">
        <f t="shared" ref="I358:J359" si="142">I359</f>
        <v>0</v>
      </c>
      <c r="J358" s="37">
        <f t="shared" si="142"/>
        <v>0</v>
      </c>
    </row>
    <row r="359" spans="2:10" s="56" customFormat="1" ht="33" hidden="1">
      <c r="B359" s="56" t="s">
        <v>135</v>
      </c>
      <c r="C359" s="118" t="s">
        <v>534</v>
      </c>
      <c r="D359" s="118" t="s">
        <v>16</v>
      </c>
      <c r="E359" s="118" t="s">
        <v>11</v>
      </c>
      <c r="F359" s="121" t="s">
        <v>360</v>
      </c>
      <c r="G359" s="143" t="s">
        <v>136</v>
      </c>
      <c r="H359" s="37">
        <f>H360</f>
        <v>0</v>
      </c>
      <c r="I359" s="37">
        <f t="shared" si="142"/>
        <v>0</v>
      </c>
      <c r="J359" s="37">
        <f t="shared" si="142"/>
        <v>0</v>
      </c>
    </row>
    <row r="360" spans="2:10" s="56" customFormat="1" hidden="1">
      <c r="B360" s="56" t="s">
        <v>217</v>
      </c>
      <c r="C360" s="118" t="s">
        <v>534</v>
      </c>
      <c r="D360" s="118" t="s">
        <v>16</v>
      </c>
      <c r="E360" s="118" t="s">
        <v>11</v>
      </c>
      <c r="F360" s="121" t="s">
        <v>360</v>
      </c>
      <c r="G360" s="143" t="s">
        <v>218</v>
      </c>
      <c r="H360" s="37"/>
      <c r="I360" s="37"/>
      <c r="J360" s="37"/>
    </row>
    <row r="361" spans="2:10" s="56" customFormat="1" ht="66" hidden="1">
      <c r="B361" s="56" t="s">
        <v>533</v>
      </c>
      <c r="C361" s="118" t="s">
        <v>534</v>
      </c>
      <c r="D361" s="118" t="s">
        <v>16</v>
      </c>
      <c r="E361" s="118" t="s">
        <v>38</v>
      </c>
      <c r="F361" s="118" t="s">
        <v>18</v>
      </c>
      <c r="G361" s="143"/>
      <c r="H361" s="37">
        <f>H362+H365</f>
        <v>0</v>
      </c>
      <c r="I361" s="37">
        <f t="shared" ref="I361:J361" si="143">I362+I365</f>
        <v>0</v>
      </c>
      <c r="J361" s="37">
        <f t="shared" si="143"/>
        <v>0</v>
      </c>
    </row>
    <row r="362" spans="2:10" s="56" customFormat="1" ht="33" hidden="1">
      <c r="B362" s="56" t="s">
        <v>358</v>
      </c>
      <c r="C362" s="118" t="s">
        <v>534</v>
      </c>
      <c r="D362" s="118" t="s">
        <v>16</v>
      </c>
      <c r="E362" s="118" t="s">
        <v>38</v>
      </c>
      <c r="F362" s="121">
        <v>72300</v>
      </c>
      <c r="G362" s="143"/>
      <c r="H362" s="37">
        <f>H363</f>
        <v>0</v>
      </c>
      <c r="I362" s="37">
        <f t="shared" ref="I362:J363" si="144">I363</f>
        <v>0</v>
      </c>
      <c r="J362" s="37">
        <f t="shared" si="144"/>
        <v>0</v>
      </c>
    </row>
    <row r="363" spans="2:10" s="56" customFormat="1" ht="33" hidden="1">
      <c r="B363" s="56" t="s">
        <v>135</v>
      </c>
      <c r="C363" s="118" t="s">
        <v>534</v>
      </c>
      <c r="D363" s="118" t="s">
        <v>16</v>
      </c>
      <c r="E363" s="118" t="s">
        <v>38</v>
      </c>
      <c r="F363" s="121">
        <v>72300</v>
      </c>
      <c r="G363" s="143" t="s">
        <v>136</v>
      </c>
      <c r="H363" s="37">
        <f>H364</f>
        <v>0</v>
      </c>
      <c r="I363" s="37">
        <f t="shared" si="144"/>
        <v>0</v>
      </c>
      <c r="J363" s="37">
        <f t="shared" si="144"/>
        <v>0</v>
      </c>
    </row>
    <row r="364" spans="2:10" s="56" customFormat="1" hidden="1">
      <c r="B364" s="56" t="s">
        <v>217</v>
      </c>
      <c r="C364" s="118" t="s">
        <v>534</v>
      </c>
      <c r="D364" s="118" t="s">
        <v>16</v>
      </c>
      <c r="E364" s="118" t="s">
        <v>38</v>
      </c>
      <c r="F364" s="121">
        <v>72300</v>
      </c>
      <c r="G364" s="143" t="s">
        <v>218</v>
      </c>
      <c r="H364" s="37"/>
      <c r="I364" s="37"/>
      <c r="J364" s="37"/>
    </row>
    <row r="365" spans="2:10" s="56" customFormat="1" ht="49.5" hidden="1">
      <c r="B365" s="103" t="s">
        <v>359</v>
      </c>
      <c r="C365" s="118" t="s">
        <v>534</v>
      </c>
      <c r="D365" s="118" t="s">
        <v>16</v>
      </c>
      <c r="E365" s="118" t="s">
        <v>38</v>
      </c>
      <c r="F365" s="121" t="s">
        <v>360</v>
      </c>
      <c r="G365" s="143"/>
      <c r="H365" s="37">
        <f>H366</f>
        <v>0</v>
      </c>
      <c r="I365" s="37">
        <f t="shared" ref="I365:J366" si="145">I366</f>
        <v>0</v>
      </c>
      <c r="J365" s="37">
        <f t="shared" si="145"/>
        <v>0</v>
      </c>
    </row>
    <row r="366" spans="2:10" s="56" customFormat="1" ht="33" hidden="1">
      <c r="B366" s="56" t="s">
        <v>135</v>
      </c>
      <c r="C366" s="118" t="s">
        <v>534</v>
      </c>
      <c r="D366" s="118" t="s">
        <v>16</v>
      </c>
      <c r="E366" s="118" t="s">
        <v>38</v>
      </c>
      <c r="F366" s="121" t="s">
        <v>360</v>
      </c>
      <c r="G366" s="143" t="s">
        <v>136</v>
      </c>
      <c r="H366" s="37">
        <f>H367</f>
        <v>0</v>
      </c>
      <c r="I366" s="37">
        <f t="shared" si="145"/>
        <v>0</v>
      </c>
      <c r="J366" s="37">
        <f t="shared" si="145"/>
        <v>0</v>
      </c>
    </row>
    <row r="367" spans="2:10" s="56" customFormat="1" hidden="1">
      <c r="B367" s="56" t="s">
        <v>217</v>
      </c>
      <c r="C367" s="118" t="s">
        <v>534</v>
      </c>
      <c r="D367" s="118" t="s">
        <v>16</v>
      </c>
      <c r="E367" s="118" t="s">
        <v>38</v>
      </c>
      <c r="F367" s="121" t="s">
        <v>360</v>
      </c>
      <c r="G367" s="143" t="s">
        <v>218</v>
      </c>
      <c r="H367" s="37"/>
      <c r="I367" s="37"/>
      <c r="J367" s="37"/>
    </row>
    <row r="368" spans="2:10" s="49" customFormat="1" ht="49.5">
      <c r="B368" s="49" t="s">
        <v>528</v>
      </c>
      <c r="C368" s="124" t="s">
        <v>192</v>
      </c>
      <c r="D368" s="124" t="s">
        <v>16</v>
      </c>
      <c r="E368" s="124" t="s">
        <v>17</v>
      </c>
      <c r="F368" s="124" t="s">
        <v>18</v>
      </c>
      <c r="G368" s="124"/>
      <c r="H368" s="145">
        <f>H369+H379+H389+H396+H403+H428+H435+H448+H455+H462+H469+H476+H483+H490+H497+H504+H511+H527+H534+H541+H548+H555+H577+H593+H600+H622+H626+H630+H634+H638+H642+H646+H650+H654+H658+H662+H666+H670+H683</f>
        <v>27220</v>
      </c>
      <c r="I368" s="145">
        <f t="shared" ref="I368:J368" si="146">I369+I379+I389+I396+I403+I428+I435+I448+I455+I462+I469+I476+I483+I490+I497+I504+I511+I527+I534+I541+I548+I555+I577+I593+I600+I622+I626+I630+I634+I638+I642+I646+I650+I654+I658+I662+I666+I670+I683</f>
        <v>28970</v>
      </c>
      <c r="J368" s="145">
        <f t="shared" si="146"/>
        <v>29280</v>
      </c>
    </row>
    <row r="369" spans="2:10" s="49" customFormat="1" ht="33" hidden="1">
      <c r="B369" s="49" t="s">
        <v>196</v>
      </c>
      <c r="C369" s="124" t="s">
        <v>192</v>
      </c>
      <c r="D369" s="124" t="s">
        <v>16</v>
      </c>
      <c r="E369" s="124" t="s">
        <v>11</v>
      </c>
      <c r="F369" s="124" t="s">
        <v>18</v>
      </c>
      <c r="G369" s="124"/>
      <c r="H369" s="145">
        <f>H370+H373+H376</f>
        <v>250</v>
      </c>
      <c r="I369" s="145">
        <f t="shared" ref="I369:J369" si="147">I370+I373+I376</f>
        <v>280</v>
      </c>
      <c r="J369" s="145">
        <f t="shared" si="147"/>
        <v>280</v>
      </c>
    </row>
    <row r="370" spans="2:10" s="49" customFormat="1" hidden="1">
      <c r="B370" s="56" t="s">
        <v>248</v>
      </c>
      <c r="C370" s="118" t="s">
        <v>192</v>
      </c>
      <c r="D370" s="118" t="s">
        <v>16</v>
      </c>
      <c r="E370" s="118" t="s">
        <v>11</v>
      </c>
      <c r="F370" s="118" t="s">
        <v>249</v>
      </c>
      <c r="G370" s="121"/>
      <c r="H370" s="122">
        <f>H371</f>
        <v>0</v>
      </c>
      <c r="I370" s="122">
        <f t="shared" ref="I370:J371" si="148">I371</f>
        <v>0</v>
      </c>
      <c r="J370" s="122">
        <f t="shared" si="148"/>
        <v>0</v>
      </c>
    </row>
    <row r="371" spans="2:10" s="49" customFormat="1" ht="33" hidden="1">
      <c r="B371" s="56" t="s">
        <v>96</v>
      </c>
      <c r="C371" s="118" t="s">
        <v>192</v>
      </c>
      <c r="D371" s="118" t="s">
        <v>16</v>
      </c>
      <c r="E371" s="118" t="s">
        <v>11</v>
      </c>
      <c r="F371" s="118" t="s">
        <v>249</v>
      </c>
      <c r="G371" s="121" t="s">
        <v>34</v>
      </c>
      <c r="H371" s="122">
        <f>H372</f>
        <v>0</v>
      </c>
      <c r="I371" s="122">
        <f t="shared" si="148"/>
        <v>0</v>
      </c>
      <c r="J371" s="122">
        <f t="shared" si="148"/>
        <v>0</v>
      </c>
    </row>
    <row r="372" spans="2:10" s="49" customFormat="1" ht="33" hidden="1">
      <c r="B372" s="56" t="s">
        <v>23</v>
      </c>
      <c r="C372" s="118" t="s">
        <v>192</v>
      </c>
      <c r="D372" s="118" t="s">
        <v>16</v>
      </c>
      <c r="E372" s="118" t="s">
        <v>11</v>
      </c>
      <c r="F372" s="118" t="s">
        <v>249</v>
      </c>
      <c r="G372" s="121" t="s">
        <v>24</v>
      </c>
      <c r="H372" s="122"/>
      <c r="I372" s="122"/>
      <c r="J372" s="122"/>
    </row>
    <row r="373" spans="2:10" s="49" customFormat="1" ht="33" hidden="1">
      <c r="B373" s="56" t="s">
        <v>468</v>
      </c>
      <c r="C373" s="118" t="s">
        <v>192</v>
      </c>
      <c r="D373" s="118" t="s">
        <v>16</v>
      </c>
      <c r="E373" s="118" t="s">
        <v>11</v>
      </c>
      <c r="F373" s="118" t="s">
        <v>469</v>
      </c>
      <c r="G373" s="121"/>
      <c r="H373" s="122">
        <f>H374</f>
        <v>250</v>
      </c>
      <c r="I373" s="122">
        <f t="shared" ref="I373:J374" si="149">I374</f>
        <v>280</v>
      </c>
      <c r="J373" s="122">
        <f t="shared" si="149"/>
        <v>280</v>
      </c>
    </row>
    <row r="374" spans="2:10" s="49" customFormat="1" ht="33" hidden="1">
      <c r="B374" s="56" t="s">
        <v>96</v>
      </c>
      <c r="C374" s="118" t="s">
        <v>192</v>
      </c>
      <c r="D374" s="118" t="s">
        <v>16</v>
      </c>
      <c r="E374" s="118" t="s">
        <v>11</v>
      </c>
      <c r="F374" s="118" t="s">
        <v>469</v>
      </c>
      <c r="G374" s="121" t="s">
        <v>34</v>
      </c>
      <c r="H374" s="122">
        <f>H375</f>
        <v>250</v>
      </c>
      <c r="I374" s="122">
        <f t="shared" si="149"/>
        <v>280</v>
      </c>
      <c r="J374" s="122">
        <f t="shared" si="149"/>
        <v>280</v>
      </c>
    </row>
    <row r="375" spans="2:10" s="49" customFormat="1" ht="33.75" hidden="1">
      <c r="B375" s="56" t="s">
        <v>23</v>
      </c>
      <c r="C375" s="118" t="s">
        <v>192</v>
      </c>
      <c r="D375" s="118" t="s">
        <v>16</v>
      </c>
      <c r="E375" s="118" t="s">
        <v>11</v>
      </c>
      <c r="F375" s="118" t="s">
        <v>469</v>
      </c>
      <c r="G375" s="121" t="s">
        <v>24</v>
      </c>
      <c r="H375" s="11">
        <f>250</f>
        <v>250</v>
      </c>
      <c r="I375" s="11">
        <f>280</f>
        <v>280</v>
      </c>
      <c r="J375" s="11">
        <f>280</f>
        <v>280</v>
      </c>
    </row>
    <row r="376" spans="2:10" s="49" customFormat="1" hidden="1">
      <c r="B376" s="56" t="s">
        <v>165</v>
      </c>
      <c r="C376" s="121" t="s">
        <v>192</v>
      </c>
      <c r="D376" s="121" t="s">
        <v>16</v>
      </c>
      <c r="E376" s="121" t="s">
        <v>11</v>
      </c>
      <c r="F376" s="121" t="s">
        <v>166</v>
      </c>
      <c r="G376" s="121"/>
      <c r="H376" s="122">
        <f>H377</f>
        <v>0</v>
      </c>
      <c r="I376" s="122">
        <f t="shared" ref="I376:J377" si="150">I377</f>
        <v>0</v>
      </c>
      <c r="J376" s="122">
        <f t="shared" si="150"/>
        <v>0</v>
      </c>
    </row>
    <row r="377" spans="2:10" s="49" customFormat="1" ht="33" hidden="1">
      <c r="B377" s="56" t="s">
        <v>96</v>
      </c>
      <c r="C377" s="121" t="s">
        <v>192</v>
      </c>
      <c r="D377" s="121" t="s">
        <v>16</v>
      </c>
      <c r="E377" s="121" t="s">
        <v>11</v>
      </c>
      <c r="F377" s="121" t="s">
        <v>166</v>
      </c>
      <c r="G377" s="121" t="s">
        <v>34</v>
      </c>
      <c r="H377" s="122">
        <f>H378</f>
        <v>0</v>
      </c>
      <c r="I377" s="122">
        <f t="shared" si="150"/>
        <v>0</v>
      </c>
      <c r="J377" s="122">
        <f t="shared" si="150"/>
        <v>0</v>
      </c>
    </row>
    <row r="378" spans="2:10" s="49" customFormat="1" ht="33" hidden="1">
      <c r="B378" s="56" t="s">
        <v>23</v>
      </c>
      <c r="C378" s="121" t="s">
        <v>192</v>
      </c>
      <c r="D378" s="121" t="s">
        <v>16</v>
      </c>
      <c r="E378" s="121" t="s">
        <v>11</v>
      </c>
      <c r="F378" s="121" t="s">
        <v>166</v>
      </c>
      <c r="G378" s="121" t="s">
        <v>24</v>
      </c>
      <c r="H378" s="122"/>
      <c r="I378" s="122"/>
      <c r="J378" s="122"/>
    </row>
    <row r="379" spans="2:10" s="49" customFormat="1" ht="33" hidden="1">
      <c r="B379" s="49" t="s">
        <v>197</v>
      </c>
      <c r="C379" s="124" t="s">
        <v>192</v>
      </c>
      <c r="D379" s="124" t="s">
        <v>16</v>
      </c>
      <c r="E379" s="124" t="s">
        <v>38</v>
      </c>
      <c r="F379" s="124" t="s">
        <v>18</v>
      </c>
      <c r="G379" s="124"/>
      <c r="H379" s="145">
        <f>H380+H383+H386</f>
        <v>300</v>
      </c>
      <c r="I379" s="145">
        <f t="shared" ref="I379:J379" si="151">I380+I383+I386</f>
        <v>300</v>
      </c>
      <c r="J379" s="145">
        <f t="shared" si="151"/>
        <v>300</v>
      </c>
    </row>
    <row r="380" spans="2:10" s="49" customFormat="1" hidden="1">
      <c r="B380" s="56" t="s">
        <v>250</v>
      </c>
      <c r="C380" s="118" t="s">
        <v>192</v>
      </c>
      <c r="D380" s="118" t="s">
        <v>16</v>
      </c>
      <c r="E380" s="118" t="s">
        <v>38</v>
      </c>
      <c r="F380" s="118" t="s">
        <v>251</v>
      </c>
      <c r="G380" s="121"/>
      <c r="H380" s="122">
        <f>H381</f>
        <v>0</v>
      </c>
      <c r="I380" s="122">
        <f t="shared" ref="I380:J381" si="152">I381</f>
        <v>0</v>
      </c>
      <c r="J380" s="122">
        <f t="shared" si="152"/>
        <v>0</v>
      </c>
    </row>
    <row r="381" spans="2:10" s="49" customFormat="1" ht="33" hidden="1">
      <c r="B381" s="56" t="s">
        <v>96</v>
      </c>
      <c r="C381" s="118" t="s">
        <v>192</v>
      </c>
      <c r="D381" s="118" t="s">
        <v>16</v>
      </c>
      <c r="E381" s="118" t="s">
        <v>38</v>
      </c>
      <c r="F381" s="118" t="s">
        <v>251</v>
      </c>
      <c r="G381" s="121" t="s">
        <v>34</v>
      </c>
      <c r="H381" s="122">
        <f>H382</f>
        <v>0</v>
      </c>
      <c r="I381" s="122">
        <f t="shared" si="152"/>
        <v>0</v>
      </c>
      <c r="J381" s="122">
        <f t="shared" si="152"/>
        <v>0</v>
      </c>
    </row>
    <row r="382" spans="2:10" s="49" customFormat="1" ht="33" hidden="1">
      <c r="B382" s="56" t="s">
        <v>23</v>
      </c>
      <c r="C382" s="118" t="s">
        <v>192</v>
      </c>
      <c r="D382" s="118" t="s">
        <v>16</v>
      </c>
      <c r="E382" s="118" t="s">
        <v>38</v>
      </c>
      <c r="F382" s="118" t="s">
        <v>251</v>
      </c>
      <c r="G382" s="121" t="s">
        <v>24</v>
      </c>
      <c r="H382" s="122"/>
      <c r="I382" s="122"/>
      <c r="J382" s="122"/>
    </row>
    <row r="383" spans="2:10" s="49" customFormat="1" hidden="1">
      <c r="B383" s="56" t="s">
        <v>470</v>
      </c>
      <c r="C383" s="118" t="s">
        <v>192</v>
      </c>
      <c r="D383" s="118" t="s">
        <v>16</v>
      </c>
      <c r="E383" s="118" t="s">
        <v>38</v>
      </c>
      <c r="F383" s="118" t="s">
        <v>471</v>
      </c>
      <c r="G383" s="121"/>
      <c r="H383" s="122">
        <f>H384</f>
        <v>300</v>
      </c>
      <c r="I383" s="122">
        <f t="shared" ref="I383:J384" si="153">I384</f>
        <v>300</v>
      </c>
      <c r="J383" s="122">
        <f t="shared" si="153"/>
        <v>300</v>
      </c>
    </row>
    <row r="384" spans="2:10" s="49" customFormat="1" ht="33" hidden="1">
      <c r="B384" s="56" t="s">
        <v>96</v>
      </c>
      <c r="C384" s="118" t="s">
        <v>192</v>
      </c>
      <c r="D384" s="118" t="s">
        <v>16</v>
      </c>
      <c r="E384" s="118" t="s">
        <v>38</v>
      </c>
      <c r="F384" s="118" t="s">
        <v>471</v>
      </c>
      <c r="G384" s="121" t="s">
        <v>34</v>
      </c>
      <c r="H384" s="122">
        <f>H385</f>
        <v>300</v>
      </c>
      <c r="I384" s="122">
        <f t="shared" si="153"/>
        <v>300</v>
      </c>
      <c r="J384" s="122">
        <f t="shared" si="153"/>
        <v>300</v>
      </c>
    </row>
    <row r="385" spans="2:10" s="49" customFormat="1" ht="33.75" hidden="1">
      <c r="B385" s="56" t="s">
        <v>23</v>
      </c>
      <c r="C385" s="118" t="s">
        <v>192</v>
      </c>
      <c r="D385" s="118" t="s">
        <v>16</v>
      </c>
      <c r="E385" s="118" t="s">
        <v>38</v>
      </c>
      <c r="F385" s="118" t="s">
        <v>471</v>
      </c>
      <c r="G385" s="121" t="s">
        <v>24</v>
      </c>
      <c r="H385" s="11">
        <f>300</f>
        <v>300</v>
      </c>
      <c r="I385" s="11">
        <f>300</f>
        <v>300</v>
      </c>
      <c r="J385" s="11">
        <f>300</f>
        <v>300</v>
      </c>
    </row>
    <row r="386" spans="2:10" s="49" customFormat="1" hidden="1">
      <c r="B386" s="56" t="s">
        <v>165</v>
      </c>
      <c r="C386" s="121" t="s">
        <v>192</v>
      </c>
      <c r="D386" s="121" t="s">
        <v>16</v>
      </c>
      <c r="E386" s="121" t="s">
        <v>38</v>
      </c>
      <c r="F386" s="121" t="s">
        <v>166</v>
      </c>
      <c r="G386" s="121"/>
      <c r="H386" s="122">
        <f>H387</f>
        <v>0</v>
      </c>
      <c r="I386" s="122">
        <f t="shared" ref="I386:J387" si="154">I387</f>
        <v>0</v>
      </c>
      <c r="J386" s="122">
        <f t="shared" si="154"/>
        <v>0</v>
      </c>
    </row>
    <row r="387" spans="2:10" s="49" customFormat="1" ht="33" hidden="1">
      <c r="B387" s="56" t="s">
        <v>96</v>
      </c>
      <c r="C387" s="121" t="s">
        <v>192</v>
      </c>
      <c r="D387" s="121" t="s">
        <v>16</v>
      </c>
      <c r="E387" s="121" t="s">
        <v>38</v>
      </c>
      <c r="F387" s="121" t="s">
        <v>166</v>
      </c>
      <c r="G387" s="121" t="s">
        <v>34</v>
      </c>
      <c r="H387" s="122">
        <f>H388</f>
        <v>0</v>
      </c>
      <c r="I387" s="122">
        <f t="shared" si="154"/>
        <v>0</v>
      </c>
      <c r="J387" s="122">
        <f t="shared" si="154"/>
        <v>0</v>
      </c>
    </row>
    <row r="388" spans="2:10" s="49" customFormat="1" ht="33" hidden="1">
      <c r="B388" s="56" t="s">
        <v>23</v>
      </c>
      <c r="C388" s="121" t="s">
        <v>192</v>
      </c>
      <c r="D388" s="121" t="s">
        <v>16</v>
      </c>
      <c r="E388" s="121" t="s">
        <v>38</v>
      </c>
      <c r="F388" s="121" t="s">
        <v>166</v>
      </c>
      <c r="G388" s="121" t="s">
        <v>24</v>
      </c>
      <c r="H388" s="122">
        <f>50-50</f>
        <v>0</v>
      </c>
      <c r="I388" s="122">
        <f t="shared" ref="I388:J388" si="155">50-50</f>
        <v>0</v>
      </c>
      <c r="J388" s="122">
        <f t="shared" si="155"/>
        <v>0</v>
      </c>
    </row>
    <row r="389" spans="2:10" s="49" customFormat="1" ht="33" hidden="1">
      <c r="B389" s="49" t="s">
        <v>198</v>
      </c>
      <c r="C389" s="124" t="s">
        <v>192</v>
      </c>
      <c r="D389" s="124" t="s">
        <v>16</v>
      </c>
      <c r="E389" s="124" t="s">
        <v>72</v>
      </c>
      <c r="F389" s="124" t="s">
        <v>18</v>
      </c>
      <c r="G389" s="124"/>
      <c r="H389" s="145">
        <f>H390+H393</f>
        <v>200</v>
      </c>
      <c r="I389" s="145">
        <f t="shared" ref="I389:J389" si="156">I390+I393</f>
        <v>100</v>
      </c>
      <c r="J389" s="145">
        <f t="shared" si="156"/>
        <v>100</v>
      </c>
    </row>
    <row r="390" spans="2:10" s="49" customFormat="1" hidden="1">
      <c r="B390" s="56" t="s">
        <v>252</v>
      </c>
      <c r="C390" s="118" t="s">
        <v>192</v>
      </c>
      <c r="D390" s="118" t="s">
        <v>16</v>
      </c>
      <c r="E390" s="118" t="s">
        <v>72</v>
      </c>
      <c r="F390" s="118" t="s">
        <v>253</v>
      </c>
      <c r="G390" s="121"/>
      <c r="H390" s="122">
        <f>H391</f>
        <v>200</v>
      </c>
      <c r="I390" s="122">
        <f t="shared" ref="I390:J391" si="157">I391</f>
        <v>100</v>
      </c>
      <c r="J390" s="122">
        <f t="shared" si="157"/>
        <v>100</v>
      </c>
    </row>
    <row r="391" spans="2:10" s="49" customFormat="1" ht="33" hidden="1">
      <c r="B391" s="56" t="s">
        <v>96</v>
      </c>
      <c r="C391" s="118" t="s">
        <v>192</v>
      </c>
      <c r="D391" s="118" t="s">
        <v>16</v>
      </c>
      <c r="E391" s="118" t="s">
        <v>72</v>
      </c>
      <c r="F391" s="118" t="s">
        <v>253</v>
      </c>
      <c r="G391" s="121" t="s">
        <v>34</v>
      </c>
      <c r="H391" s="122">
        <f>H392</f>
        <v>200</v>
      </c>
      <c r="I391" s="122">
        <f t="shared" si="157"/>
        <v>100</v>
      </c>
      <c r="J391" s="122">
        <f t="shared" si="157"/>
        <v>100</v>
      </c>
    </row>
    <row r="392" spans="2:10" s="49" customFormat="1" ht="33.75" hidden="1">
      <c r="B392" s="56" t="s">
        <v>23</v>
      </c>
      <c r="C392" s="118" t="s">
        <v>192</v>
      </c>
      <c r="D392" s="118" t="s">
        <v>16</v>
      </c>
      <c r="E392" s="118" t="s">
        <v>72</v>
      </c>
      <c r="F392" s="118" t="s">
        <v>253</v>
      </c>
      <c r="G392" s="121" t="s">
        <v>24</v>
      </c>
      <c r="H392" s="11">
        <f>200</f>
        <v>200</v>
      </c>
      <c r="I392" s="11">
        <f>100</f>
        <v>100</v>
      </c>
      <c r="J392" s="11">
        <f>100</f>
        <v>100</v>
      </c>
    </row>
    <row r="393" spans="2:10" s="49" customFormat="1" hidden="1">
      <c r="B393" s="56" t="s">
        <v>165</v>
      </c>
      <c r="C393" s="121" t="s">
        <v>192</v>
      </c>
      <c r="D393" s="121" t="s">
        <v>16</v>
      </c>
      <c r="E393" s="121" t="s">
        <v>72</v>
      </c>
      <c r="F393" s="121" t="s">
        <v>166</v>
      </c>
      <c r="G393" s="121"/>
      <c r="H393" s="122">
        <f>H394</f>
        <v>0</v>
      </c>
      <c r="I393" s="122">
        <f t="shared" ref="I393:J394" si="158">I394</f>
        <v>0</v>
      </c>
      <c r="J393" s="122">
        <f t="shared" si="158"/>
        <v>0</v>
      </c>
    </row>
    <row r="394" spans="2:10" s="49" customFormat="1" ht="33" hidden="1">
      <c r="B394" s="56" t="s">
        <v>96</v>
      </c>
      <c r="C394" s="121" t="s">
        <v>192</v>
      </c>
      <c r="D394" s="121" t="s">
        <v>16</v>
      </c>
      <c r="E394" s="121" t="s">
        <v>72</v>
      </c>
      <c r="F394" s="121" t="s">
        <v>166</v>
      </c>
      <c r="G394" s="121" t="s">
        <v>34</v>
      </c>
      <c r="H394" s="122">
        <f>H395</f>
        <v>0</v>
      </c>
      <c r="I394" s="122">
        <f t="shared" si="158"/>
        <v>0</v>
      </c>
      <c r="J394" s="122">
        <f t="shared" si="158"/>
        <v>0</v>
      </c>
    </row>
    <row r="395" spans="2:10" s="49" customFormat="1" ht="33" hidden="1">
      <c r="B395" s="56" t="s">
        <v>23</v>
      </c>
      <c r="C395" s="121" t="s">
        <v>192</v>
      </c>
      <c r="D395" s="121" t="s">
        <v>16</v>
      </c>
      <c r="E395" s="121" t="s">
        <v>72</v>
      </c>
      <c r="F395" s="121" t="s">
        <v>166</v>
      </c>
      <c r="G395" s="121" t="s">
        <v>24</v>
      </c>
      <c r="H395" s="122"/>
      <c r="I395" s="122"/>
      <c r="J395" s="122"/>
    </row>
    <row r="396" spans="2:10" s="49" customFormat="1" ht="33" hidden="1">
      <c r="B396" s="49" t="s">
        <v>199</v>
      </c>
      <c r="C396" s="124" t="s">
        <v>192</v>
      </c>
      <c r="D396" s="124" t="s">
        <v>16</v>
      </c>
      <c r="E396" s="124" t="s">
        <v>87</v>
      </c>
      <c r="F396" s="124" t="s">
        <v>18</v>
      </c>
      <c r="G396" s="124"/>
      <c r="H396" s="145">
        <f>H397+H400</f>
        <v>700</v>
      </c>
      <c r="I396" s="145">
        <f t="shared" ref="I396:J396" si="159">I397+I400</f>
        <v>800</v>
      </c>
      <c r="J396" s="145">
        <f t="shared" si="159"/>
        <v>800</v>
      </c>
    </row>
    <row r="397" spans="2:10" s="49" customFormat="1" hidden="1">
      <c r="B397" s="56" t="s">
        <v>254</v>
      </c>
      <c r="C397" s="118" t="s">
        <v>192</v>
      </c>
      <c r="D397" s="118" t="s">
        <v>16</v>
      </c>
      <c r="E397" s="118" t="s">
        <v>87</v>
      </c>
      <c r="F397" s="118" t="s">
        <v>253</v>
      </c>
      <c r="G397" s="121"/>
      <c r="H397" s="122">
        <f>H398</f>
        <v>700</v>
      </c>
      <c r="I397" s="122">
        <f t="shared" ref="I397:J398" si="160">I398</f>
        <v>800</v>
      </c>
      <c r="J397" s="122">
        <f t="shared" si="160"/>
        <v>800</v>
      </c>
    </row>
    <row r="398" spans="2:10" s="49" customFormat="1" ht="33" hidden="1">
      <c r="B398" s="56" t="s">
        <v>96</v>
      </c>
      <c r="C398" s="118" t="s">
        <v>192</v>
      </c>
      <c r="D398" s="118" t="s">
        <v>16</v>
      </c>
      <c r="E398" s="118" t="s">
        <v>87</v>
      </c>
      <c r="F398" s="118" t="s">
        <v>253</v>
      </c>
      <c r="G398" s="121" t="s">
        <v>34</v>
      </c>
      <c r="H398" s="122">
        <f>H399</f>
        <v>700</v>
      </c>
      <c r="I398" s="122">
        <f t="shared" si="160"/>
        <v>800</v>
      </c>
      <c r="J398" s="122">
        <f t="shared" si="160"/>
        <v>800</v>
      </c>
    </row>
    <row r="399" spans="2:10" s="49" customFormat="1" ht="33.75" hidden="1">
      <c r="B399" s="56" t="s">
        <v>23</v>
      </c>
      <c r="C399" s="118" t="s">
        <v>192</v>
      </c>
      <c r="D399" s="118" t="s">
        <v>16</v>
      </c>
      <c r="E399" s="118" t="s">
        <v>87</v>
      </c>
      <c r="F399" s="118" t="s">
        <v>253</v>
      </c>
      <c r="G399" s="121" t="s">
        <v>24</v>
      </c>
      <c r="H399" s="11">
        <f>700</f>
        <v>700</v>
      </c>
      <c r="I399" s="11">
        <f>800</f>
        <v>800</v>
      </c>
      <c r="J399" s="11">
        <f>800</f>
        <v>800</v>
      </c>
    </row>
    <row r="400" spans="2:10" s="49" customFormat="1" hidden="1">
      <c r="B400" s="56" t="s">
        <v>165</v>
      </c>
      <c r="C400" s="121" t="s">
        <v>192</v>
      </c>
      <c r="D400" s="121" t="s">
        <v>16</v>
      </c>
      <c r="E400" s="121" t="s">
        <v>87</v>
      </c>
      <c r="F400" s="121" t="s">
        <v>166</v>
      </c>
      <c r="G400" s="121"/>
      <c r="H400" s="122">
        <f>H401</f>
        <v>0</v>
      </c>
      <c r="I400" s="122">
        <f t="shared" ref="I400:J401" si="161">I401</f>
        <v>0</v>
      </c>
      <c r="J400" s="122">
        <f t="shared" si="161"/>
        <v>0</v>
      </c>
    </row>
    <row r="401" spans="2:10" s="49" customFormat="1" ht="33" hidden="1">
      <c r="B401" s="56" t="s">
        <v>96</v>
      </c>
      <c r="C401" s="121" t="s">
        <v>192</v>
      </c>
      <c r="D401" s="121" t="s">
        <v>16</v>
      </c>
      <c r="E401" s="121" t="s">
        <v>87</v>
      </c>
      <c r="F401" s="121" t="s">
        <v>166</v>
      </c>
      <c r="G401" s="121" t="s">
        <v>34</v>
      </c>
      <c r="H401" s="122">
        <f>H402</f>
        <v>0</v>
      </c>
      <c r="I401" s="122">
        <f t="shared" si="161"/>
        <v>0</v>
      </c>
      <c r="J401" s="122">
        <f t="shared" si="161"/>
        <v>0</v>
      </c>
    </row>
    <row r="402" spans="2:10" s="49" customFormat="1" ht="33" hidden="1">
      <c r="B402" s="56" t="s">
        <v>23</v>
      </c>
      <c r="C402" s="121" t="s">
        <v>192</v>
      </c>
      <c r="D402" s="121" t="s">
        <v>16</v>
      </c>
      <c r="E402" s="121" t="s">
        <v>87</v>
      </c>
      <c r="F402" s="121" t="s">
        <v>166</v>
      </c>
      <c r="G402" s="121" t="s">
        <v>24</v>
      </c>
      <c r="H402" s="122"/>
      <c r="I402" s="122"/>
      <c r="J402" s="122"/>
    </row>
    <row r="403" spans="2:10" s="49" customFormat="1" ht="33" hidden="1">
      <c r="B403" s="49" t="s">
        <v>255</v>
      </c>
      <c r="C403" s="124" t="s">
        <v>192</v>
      </c>
      <c r="D403" s="124" t="s">
        <v>16</v>
      </c>
      <c r="E403" s="124" t="s">
        <v>26</v>
      </c>
      <c r="F403" s="124" t="s">
        <v>18</v>
      </c>
      <c r="G403" s="124"/>
      <c r="H403" s="145">
        <f>H404+H407+H410+H413+H416+H419+H422+H425</f>
        <v>330</v>
      </c>
      <c r="I403" s="145">
        <f t="shared" ref="I403:J403" si="162">I404+I407+I410+I413+I416+I419+I422+I425</f>
        <v>220</v>
      </c>
      <c r="J403" s="145">
        <f t="shared" si="162"/>
        <v>220</v>
      </c>
    </row>
    <row r="404" spans="2:10" s="49" customFormat="1" hidden="1">
      <c r="B404" s="56" t="s">
        <v>256</v>
      </c>
      <c r="C404" s="118" t="s">
        <v>192</v>
      </c>
      <c r="D404" s="118" t="s">
        <v>16</v>
      </c>
      <c r="E404" s="118" t="s">
        <v>26</v>
      </c>
      <c r="F404" s="118" t="s">
        <v>257</v>
      </c>
      <c r="G404" s="121"/>
      <c r="H404" s="122">
        <f>H405</f>
        <v>0</v>
      </c>
      <c r="I404" s="122">
        <f t="shared" ref="I404:J405" si="163">I405</f>
        <v>0</v>
      </c>
      <c r="J404" s="122">
        <f t="shared" si="163"/>
        <v>0</v>
      </c>
    </row>
    <row r="405" spans="2:10" s="49" customFormat="1" ht="33" hidden="1">
      <c r="B405" s="56" t="s">
        <v>96</v>
      </c>
      <c r="C405" s="118" t="s">
        <v>192</v>
      </c>
      <c r="D405" s="118" t="s">
        <v>16</v>
      </c>
      <c r="E405" s="118" t="s">
        <v>26</v>
      </c>
      <c r="F405" s="118" t="s">
        <v>257</v>
      </c>
      <c r="G405" s="121" t="s">
        <v>34</v>
      </c>
      <c r="H405" s="122">
        <f>H406</f>
        <v>0</v>
      </c>
      <c r="I405" s="122">
        <f t="shared" si="163"/>
        <v>0</v>
      </c>
      <c r="J405" s="122">
        <f t="shared" si="163"/>
        <v>0</v>
      </c>
    </row>
    <row r="406" spans="2:10" s="49" customFormat="1" ht="33" hidden="1">
      <c r="B406" s="56" t="s">
        <v>23</v>
      </c>
      <c r="C406" s="118" t="s">
        <v>192</v>
      </c>
      <c r="D406" s="118" t="s">
        <v>16</v>
      </c>
      <c r="E406" s="118" t="s">
        <v>26</v>
      </c>
      <c r="F406" s="118" t="s">
        <v>257</v>
      </c>
      <c r="G406" s="121" t="s">
        <v>24</v>
      </c>
      <c r="H406" s="122"/>
      <c r="I406" s="122"/>
      <c r="J406" s="122"/>
    </row>
    <row r="407" spans="2:10" s="49" customFormat="1" hidden="1">
      <c r="B407" s="56" t="s">
        <v>258</v>
      </c>
      <c r="C407" s="118" t="s">
        <v>192</v>
      </c>
      <c r="D407" s="118" t="s">
        <v>16</v>
      </c>
      <c r="E407" s="118" t="s">
        <v>26</v>
      </c>
      <c r="F407" s="118" t="s">
        <v>259</v>
      </c>
      <c r="G407" s="121"/>
      <c r="H407" s="122">
        <f>H408</f>
        <v>300</v>
      </c>
      <c r="I407" s="122">
        <f t="shared" ref="I407:J408" si="164">I408</f>
        <v>200</v>
      </c>
      <c r="J407" s="122">
        <f t="shared" si="164"/>
        <v>200</v>
      </c>
    </row>
    <row r="408" spans="2:10" s="49" customFormat="1" ht="33" hidden="1">
      <c r="B408" s="56" t="s">
        <v>96</v>
      </c>
      <c r="C408" s="118" t="s">
        <v>192</v>
      </c>
      <c r="D408" s="118" t="s">
        <v>16</v>
      </c>
      <c r="E408" s="118" t="s">
        <v>26</v>
      </c>
      <c r="F408" s="118" t="s">
        <v>259</v>
      </c>
      <c r="G408" s="121" t="s">
        <v>34</v>
      </c>
      <c r="H408" s="122">
        <f>H409</f>
        <v>300</v>
      </c>
      <c r="I408" s="122">
        <f t="shared" si="164"/>
        <v>200</v>
      </c>
      <c r="J408" s="122">
        <f t="shared" si="164"/>
        <v>200</v>
      </c>
    </row>
    <row r="409" spans="2:10" s="49" customFormat="1" ht="33.75" hidden="1">
      <c r="B409" s="56" t="s">
        <v>23</v>
      </c>
      <c r="C409" s="118" t="s">
        <v>192</v>
      </c>
      <c r="D409" s="118" t="s">
        <v>16</v>
      </c>
      <c r="E409" s="118" t="s">
        <v>26</v>
      </c>
      <c r="F409" s="118" t="s">
        <v>259</v>
      </c>
      <c r="G409" s="121" t="s">
        <v>24</v>
      </c>
      <c r="H409" s="11">
        <f>300</f>
        <v>300</v>
      </c>
      <c r="I409" s="11">
        <f>200</f>
        <v>200</v>
      </c>
      <c r="J409" s="11">
        <f>200</f>
        <v>200</v>
      </c>
    </row>
    <row r="410" spans="2:10" s="49" customFormat="1" hidden="1">
      <c r="B410" s="56" t="s">
        <v>260</v>
      </c>
      <c r="C410" s="118" t="s">
        <v>192</v>
      </c>
      <c r="D410" s="118" t="s">
        <v>16</v>
      </c>
      <c r="E410" s="118" t="s">
        <v>26</v>
      </c>
      <c r="F410" s="118" t="s">
        <v>261</v>
      </c>
      <c r="G410" s="121"/>
      <c r="H410" s="122">
        <f>H411</f>
        <v>0</v>
      </c>
      <c r="I410" s="122">
        <f t="shared" ref="I410:J411" si="165">I411</f>
        <v>0</v>
      </c>
      <c r="J410" s="122">
        <f t="shared" si="165"/>
        <v>0</v>
      </c>
    </row>
    <row r="411" spans="2:10" s="49" customFormat="1" ht="33" hidden="1">
      <c r="B411" s="56" t="s">
        <v>96</v>
      </c>
      <c r="C411" s="118" t="s">
        <v>192</v>
      </c>
      <c r="D411" s="118" t="s">
        <v>16</v>
      </c>
      <c r="E411" s="118" t="s">
        <v>26</v>
      </c>
      <c r="F411" s="118" t="s">
        <v>261</v>
      </c>
      <c r="G411" s="121" t="s">
        <v>34</v>
      </c>
      <c r="H411" s="122">
        <f>H412</f>
        <v>0</v>
      </c>
      <c r="I411" s="122">
        <f t="shared" si="165"/>
        <v>0</v>
      </c>
      <c r="J411" s="122">
        <f t="shared" si="165"/>
        <v>0</v>
      </c>
    </row>
    <row r="412" spans="2:10" s="49" customFormat="1" ht="33" hidden="1">
      <c r="B412" s="56" t="s">
        <v>23</v>
      </c>
      <c r="C412" s="118" t="s">
        <v>192</v>
      </c>
      <c r="D412" s="118" t="s">
        <v>16</v>
      </c>
      <c r="E412" s="118" t="s">
        <v>26</v>
      </c>
      <c r="F412" s="118" t="s">
        <v>261</v>
      </c>
      <c r="G412" s="121" t="s">
        <v>24</v>
      </c>
      <c r="H412" s="122"/>
      <c r="I412" s="122"/>
      <c r="J412" s="122"/>
    </row>
    <row r="413" spans="2:10" s="49" customFormat="1" ht="33" hidden="1">
      <c r="B413" s="56" t="s">
        <v>262</v>
      </c>
      <c r="C413" s="118" t="s">
        <v>192</v>
      </c>
      <c r="D413" s="118" t="s">
        <v>16</v>
      </c>
      <c r="E413" s="118" t="s">
        <v>26</v>
      </c>
      <c r="F413" s="118" t="s">
        <v>263</v>
      </c>
      <c r="G413" s="121"/>
      <c r="H413" s="122">
        <f>H414</f>
        <v>0</v>
      </c>
      <c r="I413" s="122">
        <f t="shared" ref="I413:J414" si="166">I414</f>
        <v>0</v>
      </c>
      <c r="J413" s="122">
        <f t="shared" si="166"/>
        <v>0</v>
      </c>
    </row>
    <row r="414" spans="2:10" s="49" customFormat="1" ht="33" hidden="1">
      <c r="B414" s="56" t="s">
        <v>96</v>
      </c>
      <c r="C414" s="118" t="s">
        <v>192</v>
      </c>
      <c r="D414" s="118" t="s">
        <v>16</v>
      </c>
      <c r="E414" s="118" t="s">
        <v>26</v>
      </c>
      <c r="F414" s="118" t="s">
        <v>263</v>
      </c>
      <c r="G414" s="121" t="s">
        <v>34</v>
      </c>
      <c r="H414" s="122">
        <f>H415</f>
        <v>0</v>
      </c>
      <c r="I414" s="122">
        <f t="shared" si="166"/>
        <v>0</v>
      </c>
      <c r="J414" s="122">
        <f t="shared" si="166"/>
        <v>0</v>
      </c>
    </row>
    <row r="415" spans="2:10" s="49" customFormat="1" ht="33" hidden="1">
      <c r="B415" s="56" t="s">
        <v>23</v>
      </c>
      <c r="C415" s="118" t="s">
        <v>192</v>
      </c>
      <c r="D415" s="118" t="s">
        <v>16</v>
      </c>
      <c r="E415" s="118" t="s">
        <v>26</v>
      </c>
      <c r="F415" s="118" t="s">
        <v>263</v>
      </c>
      <c r="G415" s="121" t="s">
        <v>24</v>
      </c>
      <c r="H415" s="122"/>
      <c r="I415" s="122"/>
      <c r="J415" s="122"/>
    </row>
    <row r="416" spans="2:10" s="49" customFormat="1" hidden="1">
      <c r="B416" s="56" t="s">
        <v>264</v>
      </c>
      <c r="C416" s="118" t="s">
        <v>192</v>
      </c>
      <c r="D416" s="118" t="s">
        <v>16</v>
      </c>
      <c r="E416" s="118" t="s">
        <v>26</v>
      </c>
      <c r="F416" s="118" t="s">
        <v>265</v>
      </c>
      <c r="G416" s="121"/>
      <c r="H416" s="122">
        <f>H417</f>
        <v>0</v>
      </c>
      <c r="I416" s="122">
        <f t="shared" ref="I416:J417" si="167">I417</f>
        <v>0</v>
      </c>
      <c r="J416" s="122">
        <f t="shared" si="167"/>
        <v>0</v>
      </c>
    </row>
    <row r="417" spans="2:10" s="49" customFormat="1" ht="33" hidden="1">
      <c r="B417" s="56" t="s">
        <v>96</v>
      </c>
      <c r="C417" s="118" t="s">
        <v>192</v>
      </c>
      <c r="D417" s="118" t="s">
        <v>16</v>
      </c>
      <c r="E417" s="118" t="s">
        <v>26</v>
      </c>
      <c r="F417" s="118" t="s">
        <v>265</v>
      </c>
      <c r="G417" s="121" t="s">
        <v>34</v>
      </c>
      <c r="H417" s="122">
        <f>H418</f>
        <v>0</v>
      </c>
      <c r="I417" s="122">
        <f t="shared" si="167"/>
        <v>0</v>
      </c>
      <c r="J417" s="122">
        <f t="shared" si="167"/>
        <v>0</v>
      </c>
    </row>
    <row r="418" spans="2:10" s="49" customFormat="1" ht="33" hidden="1">
      <c r="B418" s="56" t="s">
        <v>23</v>
      </c>
      <c r="C418" s="118" t="s">
        <v>192</v>
      </c>
      <c r="D418" s="118" t="s">
        <v>16</v>
      </c>
      <c r="E418" s="118" t="s">
        <v>26</v>
      </c>
      <c r="F418" s="118" t="s">
        <v>265</v>
      </c>
      <c r="G418" s="121" t="s">
        <v>24</v>
      </c>
      <c r="H418" s="122"/>
      <c r="I418" s="122"/>
      <c r="J418" s="122"/>
    </row>
    <row r="419" spans="2:10" s="49" customFormat="1" ht="33" hidden="1">
      <c r="B419" s="56" t="s">
        <v>266</v>
      </c>
      <c r="C419" s="118" t="s">
        <v>192</v>
      </c>
      <c r="D419" s="118" t="s">
        <v>16</v>
      </c>
      <c r="E419" s="118" t="s">
        <v>26</v>
      </c>
      <c r="F419" s="118" t="s">
        <v>267</v>
      </c>
      <c r="G419" s="121"/>
      <c r="H419" s="122">
        <f>H420</f>
        <v>0</v>
      </c>
      <c r="I419" s="122">
        <f t="shared" ref="I419:J420" si="168">I420</f>
        <v>0</v>
      </c>
      <c r="J419" s="122">
        <f t="shared" si="168"/>
        <v>0</v>
      </c>
    </row>
    <row r="420" spans="2:10" s="49" customFormat="1" ht="33" hidden="1">
      <c r="B420" s="56" t="s">
        <v>96</v>
      </c>
      <c r="C420" s="118" t="s">
        <v>192</v>
      </c>
      <c r="D420" s="118" t="s">
        <v>16</v>
      </c>
      <c r="E420" s="118" t="s">
        <v>26</v>
      </c>
      <c r="F420" s="118" t="s">
        <v>267</v>
      </c>
      <c r="G420" s="121" t="s">
        <v>34</v>
      </c>
      <c r="H420" s="122">
        <f>H421</f>
        <v>0</v>
      </c>
      <c r="I420" s="122">
        <f t="shared" si="168"/>
        <v>0</v>
      </c>
      <c r="J420" s="122">
        <f t="shared" si="168"/>
        <v>0</v>
      </c>
    </row>
    <row r="421" spans="2:10" s="49" customFormat="1" ht="33" hidden="1">
      <c r="B421" s="56" t="s">
        <v>23</v>
      </c>
      <c r="C421" s="118" t="s">
        <v>192</v>
      </c>
      <c r="D421" s="118" t="s">
        <v>16</v>
      </c>
      <c r="E421" s="118" t="s">
        <v>26</v>
      </c>
      <c r="F421" s="118" t="s">
        <v>267</v>
      </c>
      <c r="G421" s="121" t="s">
        <v>24</v>
      </c>
      <c r="H421" s="122"/>
      <c r="I421" s="122"/>
      <c r="J421" s="122"/>
    </row>
    <row r="422" spans="2:10" s="49" customFormat="1" hidden="1">
      <c r="B422" s="56" t="s">
        <v>268</v>
      </c>
      <c r="C422" s="118" t="s">
        <v>192</v>
      </c>
      <c r="D422" s="118" t="s">
        <v>16</v>
      </c>
      <c r="E422" s="118" t="s">
        <v>26</v>
      </c>
      <c r="F422" s="118" t="s">
        <v>269</v>
      </c>
      <c r="G422" s="121"/>
      <c r="H422" s="122">
        <f>H423</f>
        <v>30</v>
      </c>
      <c r="I422" s="122">
        <f t="shared" ref="I422:J423" si="169">I423</f>
        <v>20</v>
      </c>
      <c r="J422" s="122">
        <f t="shared" si="169"/>
        <v>20</v>
      </c>
    </row>
    <row r="423" spans="2:10" s="49" customFormat="1" ht="33" hidden="1">
      <c r="B423" s="56" t="s">
        <v>96</v>
      </c>
      <c r="C423" s="118" t="s">
        <v>192</v>
      </c>
      <c r="D423" s="118" t="s">
        <v>16</v>
      </c>
      <c r="E423" s="118" t="s">
        <v>26</v>
      </c>
      <c r="F423" s="118" t="s">
        <v>269</v>
      </c>
      <c r="G423" s="121" t="s">
        <v>34</v>
      </c>
      <c r="H423" s="122">
        <f>H424</f>
        <v>30</v>
      </c>
      <c r="I423" s="122">
        <f t="shared" si="169"/>
        <v>20</v>
      </c>
      <c r="J423" s="122">
        <f t="shared" si="169"/>
        <v>20</v>
      </c>
    </row>
    <row r="424" spans="2:10" s="49" customFormat="1" ht="33.75" hidden="1">
      <c r="B424" s="56" t="s">
        <v>23</v>
      </c>
      <c r="C424" s="118" t="s">
        <v>192</v>
      </c>
      <c r="D424" s="118" t="s">
        <v>16</v>
      </c>
      <c r="E424" s="118" t="s">
        <v>26</v>
      </c>
      <c r="F424" s="118" t="s">
        <v>269</v>
      </c>
      <c r="G424" s="121" t="s">
        <v>24</v>
      </c>
      <c r="H424" s="11">
        <f>30</f>
        <v>30</v>
      </c>
      <c r="I424" s="11">
        <f>20</f>
        <v>20</v>
      </c>
      <c r="J424" s="11">
        <f>20</f>
        <v>20</v>
      </c>
    </row>
    <row r="425" spans="2:10" s="49" customFormat="1" hidden="1">
      <c r="B425" s="56" t="s">
        <v>165</v>
      </c>
      <c r="C425" s="121" t="s">
        <v>192</v>
      </c>
      <c r="D425" s="121" t="s">
        <v>16</v>
      </c>
      <c r="E425" s="121" t="s">
        <v>26</v>
      </c>
      <c r="F425" s="121" t="s">
        <v>166</v>
      </c>
      <c r="G425" s="121"/>
      <c r="H425" s="122">
        <f>H426</f>
        <v>0</v>
      </c>
      <c r="I425" s="122">
        <f t="shared" ref="I425:J426" si="170">I426</f>
        <v>0</v>
      </c>
      <c r="J425" s="122">
        <f t="shared" si="170"/>
        <v>0</v>
      </c>
    </row>
    <row r="426" spans="2:10" s="49" customFormat="1" ht="33" hidden="1">
      <c r="B426" s="56" t="s">
        <v>96</v>
      </c>
      <c r="C426" s="121" t="s">
        <v>192</v>
      </c>
      <c r="D426" s="121" t="s">
        <v>16</v>
      </c>
      <c r="E426" s="121" t="s">
        <v>26</v>
      </c>
      <c r="F426" s="121" t="s">
        <v>166</v>
      </c>
      <c r="G426" s="121" t="s">
        <v>34</v>
      </c>
      <c r="H426" s="122">
        <f>H427</f>
        <v>0</v>
      </c>
      <c r="I426" s="122">
        <f t="shared" si="170"/>
        <v>0</v>
      </c>
      <c r="J426" s="122">
        <f t="shared" si="170"/>
        <v>0</v>
      </c>
    </row>
    <row r="427" spans="2:10" s="49" customFormat="1" ht="33" hidden="1">
      <c r="B427" s="56" t="s">
        <v>23</v>
      </c>
      <c r="C427" s="121" t="s">
        <v>192</v>
      </c>
      <c r="D427" s="121" t="s">
        <v>16</v>
      </c>
      <c r="E427" s="121" t="s">
        <v>26</v>
      </c>
      <c r="F427" s="121" t="s">
        <v>166</v>
      </c>
      <c r="G427" s="121" t="s">
        <v>24</v>
      </c>
      <c r="H427" s="122"/>
      <c r="I427" s="122"/>
      <c r="J427" s="122"/>
    </row>
    <row r="428" spans="2:10" s="49" customFormat="1" hidden="1">
      <c r="B428" s="56" t="s">
        <v>270</v>
      </c>
      <c r="C428" s="121" t="s">
        <v>192</v>
      </c>
      <c r="D428" s="121" t="s">
        <v>16</v>
      </c>
      <c r="E428" s="121" t="s">
        <v>97</v>
      </c>
      <c r="F428" s="121" t="s">
        <v>18</v>
      </c>
      <c r="G428" s="121"/>
      <c r="H428" s="122">
        <f>H429+H432</f>
        <v>0</v>
      </c>
      <c r="I428" s="122">
        <f t="shared" ref="I428:J428" si="171">I429+I432</f>
        <v>0</v>
      </c>
      <c r="J428" s="122">
        <f t="shared" si="171"/>
        <v>0</v>
      </c>
    </row>
    <row r="429" spans="2:10" s="49" customFormat="1" hidden="1">
      <c r="B429" s="56" t="s">
        <v>165</v>
      </c>
      <c r="C429" s="118" t="s">
        <v>192</v>
      </c>
      <c r="D429" s="118" t="s">
        <v>16</v>
      </c>
      <c r="E429" s="118" t="s">
        <v>97</v>
      </c>
      <c r="F429" s="118" t="s">
        <v>271</v>
      </c>
      <c r="G429" s="121"/>
      <c r="H429" s="122">
        <f>H430</f>
        <v>0</v>
      </c>
      <c r="I429" s="122">
        <f t="shared" ref="I429:J430" si="172">I430</f>
        <v>0</v>
      </c>
      <c r="J429" s="122">
        <f t="shared" si="172"/>
        <v>0</v>
      </c>
    </row>
    <row r="430" spans="2:10" s="49" customFormat="1" ht="33" hidden="1">
      <c r="B430" s="56" t="s">
        <v>125</v>
      </c>
      <c r="C430" s="118" t="s">
        <v>192</v>
      </c>
      <c r="D430" s="118" t="s">
        <v>16</v>
      </c>
      <c r="E430" s="118" t="s">
        <v>97</v>
      </c>
      <c r="F430" s="118" t="s">
        <v>271</v>
      </c>
      <c r="G430" s="121" t="s">
        <v>34</v>
      </c>
      <c r="H430" s="122">
        <f>H431</f>
        <v>0</v>
      </c>
      <c r="I430" s="122">
        <f t="shared" si="172"/>
        <v>0</v>
      </c>
      <c r="J430" s="122">
        <f t="shared" si="172"/>
        <v>0</v>
      </c>
    </row>
    <row r="431" spans="2:10" s="49" customFormat="1" ht="33" hidden="1">
      <c r="B431" s="56" t="s">
        <v>23</v>
      </c>
      <c r="C431" s="118" t="s">
        <v>192</v>
      </c>
      <c r="D431" s="118" t="s">
        <v>16</v>
      </c>
      <c r="E431" s="118" t="s">
        <v>97</v>
      </c>
      <c r="F431" s="118" t="s">
        <v>271</v>
      </c>
      <c r="G431" s="121" t="s">
        <v>24</v>
      </c>
      <c r="H431" s="122"/>
      <c r="I431" s="122"/>
      <c r="J431" s="122"/>
    </row>
    <row r="432" spans="2:10" s="49" customFormat="1" hidden="1">
      <c r="B432" s="56" t="s">
        <v>165</v>
      </c>
      <c r="C432" s="121" t="s">
        <v>192</v>
      </c>
      <c r="D432" s="121" t="s">
        <v>16</v>
      </c>
      <c r="E432" s="121" t="s">
        <v>97</v>
      </c>
      <c r="F432" s="121" t="s">
        <v>166</v>
      </c>
      <c r="G432" s="121"/>
      <c r="H432" s="122">
        <f>H433</f>
        <v>0</v>
      </c>
      <c r="I432" s="122">
        <f t="shared" ref="I432:J433" si="173">I433</f>
        <v>0</v>
      </c>
      <c r="J432" s="122">
        <f t="shared" si="173"/>
        <v>0</v>
      </c>
    </row>
    <row r="433" spans="2:10" s="49" customFormat="1" ht="33" hidden="1">
      <c r="B433" s="56" t="s">
        <v>125</v>
      </c>
      <c r="C433" s="121" t="s">
        <v>192</v>
      </c>
      <c r="D433" s="121" t="s">
        <v>16</v>
      </c>
      <c r="E433" s="121" t="s">
        <v>97</v>
      </c>
      <c r="F433" s="121" t="s">
        <v>166</v>
      </c>
      <c r="G433" s="121" t="s">
        <v>34</v>
      </c>
      <c r="H433" s="122">
        <f>H434</f>
        <v>0</v>
      </c>
      <c r="I433" s="122">
        <f t="shared" si="173"/>
        <v>0</v>
      </c>
      <c r="J433" s="122">
        <f t="shared" si="173"/>
        <v>0</v>
      </c>
    </row>
    <row r="434" spans="2:10" s="49" customFormat="1" ht="33" hidden="1">
      <c r="B434" s="56" t="s">
        <v>23</v>
      </c>
      <c r="C434" s="121" t="s">
        <v>192</v>
      </c>
      <c r="D434" s="121" t="s">
        <v>16</v>
      </c>
      <c r="E434" s="121" t="s">
        <v>97</v>
      </c>
      <c r="F434" s="121" t="s">
        <v>166</v>
      </c>
      <c r="G434" s="121" t="s">
        <v>24</v>
      </c>
      <c r="H434" s="122"/>
      <c r="I434" s="122"/>
      <c r="J434" s="122"/>
    </row>
    <row r="435" spans="2:10" s="49" customFormat="1" ht="49.5" hidden="1">
      <c r="B435" s="49" t="s">
        <v>272</v>
      </c>
      <c r="C435" s="124" t="s">
        <v>192</v>
      </c>
      <c r="D435" s="124" t="s">
        <v>16</v>
      </c>
      <c r="E435" s="124" t="s">
        <v>127</v>
      </c>
      <c r="F435" s="124" t="s">
        <v>18</v>
      </c>
      <c r="G435" s="124"/>
      <c r="H435" s="145">
        <f>H436+H439+H442+H445</f>
        <v>16100</v>
      </c>
      <c r="I435" s="145">
        <f t="shared" ref="I435:J435" si="174">I436+I439+I442+I445</f>
        <v>18800</v>
      </c>
      <c r="J435" s="145">
        <f t="shared" si="174"/>
        <v>20000</v>
      </c>
    </row>
    <row r="436" spans="2:10" s="49" customFormat="1" ht="33" hidden="1">
      <c r="B436" s="56" t="s">
        <v>273</v>
      </c>
      <c r="C436" s="118" t="s">
        <v>192</v>
      </c>
      <c r="D436" s="118" t="s">
        <v>16</v>
      </c>
      <c r="E436" s="118" t="s">
        <v>127</v>
      </c>
      <c r="F436" s="118" t="s">
        <v>274</v>
      </c>
      <c r="G436" s="121"/>
      <c r="H436" s="122">
        <f>H437</f>
        <v>16100</v>
      </c>
      <c r="I436" s="122">
        <f t="shared" ref="I436:J437" si="175">I437</f>
        <v>18800</v>
      </c>
      <c r="J436" s="122">
        <f t="shared" si="175"/>
        <v>20000</v>
      </c>
    </row>
    <row r="437" spans="2:10" s="49" customFormat="1" ht="33" hidden="1">
      <c r="B437" s="56" t="s">
        <v>125</v>
      </c>
      <c r="C437" s="118" t="s">
        <v>192</v>
      </c>
      <c r="D437" s="118" t="s">
        <v>16</v>
      </c>
      <c r="E437" s="118" t="s">
        <v>127</v>
      </c>
      <c r="F437" s="118" t="s">
        <v>274</v>
      </c>
      <c r="G437" s="121" t="s">
        <v>34</v>
      </c>
      <c r="H437" s="122">
        <f>H438</f>
        <v>16100</v>
      </c>
      <c r="I437" s="122">
        <f t="shared" si="175"/>
        <v>18800</v>
      </c>
      <c r="J437" s="122">
        <f t="shared" si="175"/>
        <v>20000</v>
      </c>
    </row>
    <row r="438" spans="2:10" s="49" customFormat="1" ht="33.75" hidden="1">
      <c r="B438" s="56" t="s">
        <v>23</v>
      </c>
      <c r="C438" s="118" t="s">
        <v>192</v>
      </c>
      <c r="D438" s="118" t="s">
        <v>16</v>
      </c>
      <c r="E438" s="118" t="s">
        <v>127</v>
      </c>
      <c r="F438" s="118" t="s">
        <v>274</v>
      </c>
      <c r="G438" s="121" t="s">
        <v>24</v>
      </c>
      <c r="H438" s="11">
        <f>16100</f>
        <v>16100</v>
      </c>
      <c r="I438" s="11">
        <f>17000+1800</f>
        <v>18800</v>
      </c>
      <c r="J438" s="11">
        <f>20000</f>
        <v>20000</v>
      </c>
    </row>
    <row r="439" spans="2:10" s="49" customFormat="1" ht="33" hidden="1">
      <c r="B439" s="56" t="s">
        <v>275</v>
      </c>
      <c r="C439" s="118" t="s">
        <v>192</v>
      </c>
      <c r="D439" s="118" t="s">
        <v>16</v>
      </c>
      <c r="E439" s="118" t="s">
        <v>127</v>
      </c>
      <c r="F439" s="118" t="s">
        <v>276</v>
      </c>
      <c r="G439" s="121"/>
      <c r="H439" s="122">
        <f>H440</f>
        <v>0</v>
      </c>
      <c r="I439" s="122">
        <f t="shared" ref="I439:J440" si="176">I440</f>
        <v>0</v>
      </c>
      <c r="J439" s="122">
        <f t="shared" si="176"/>
        <v>0</v>
      </c>
    </row>
    <row r="440" spans="2:10" s="49" customFormat="1" ht="33" hidden="1">
      <c r="B440" s="56" t="s">
        <v>125</v>
      </c>
      <c r="C440" s="118" t="s">
        <v>192</v>
      </c>
      <c r="D440" s="118" t="s">
        <v>16</v>
      </c>
      <c r="E440" s="118" t="s">
        <v>127</v>
      </c>
      <c r="F440" s="118" t="s">
        <v>276</v>
      </c>
      <c r="G440" s="121" t="s">
        <v>34</v>
      </c>
      <c r="H440" s="122">
        <f>H441</f>
        <v>0</v>
      </c>
      <c r="I440" s="122">
        <f t="shared" si="176"/>
        <v>0</v>
      </c>
      <c r="J440" s="122">
        <f t="shared" si="176"/>
        <v>0</v>
      </c>
    </row>
    <row r="441" spans="2:10" s="49" customFormat="1" ht="33" hidden="1">
      <c r="B441" s="56" t="s">
        <v>23</v>
      </c>
      <c r="C441" s="118" t="s">
        <v>192</v>
      </c>
      <c r="D441" s="118" t="s">
        <v>16</v>
      </c>
      <c r="E441" s="118" t="s">
        <v>127</v>
      </c>
      <c r="F441" s="118" t="s">
        <v>276</v>
      </c>
      <c r="G441" s="121" t="s">
        <v>24</v>
      </c>
      <c r="H441" s="122"/>
      <c r="I441" s="122"/>
      <c r="J441" s="122"/>
    </row>
    <row r="442" spans="2:10" s="49" customFormat="1" ht="33" hidden="1">
      <c r="B442" s="56" t="s">
        <v>277</v>
      </c>
      <c r="C442" s="118" t="s">
        <v>192</v>
      </c>
      <c r="D442" s="118" t="s">
        <v>16</v>
      </c>
      <c r="E442" s="118" t="s">
        <v>127</v>
      </c>
      <c r="F442" s="118" t="s">
        <v>278</v>
      </c>
      <c r="G442" s="121"/>
      <c r="H442" s="122">
        <f>H443</f>
        <v>0</v>
      </c>
      <c r="I442" s="122">
        <f t="shared" ref="I442:J443" si="177">I443</f>
        <v>0</v>
      </c>
      <c r="J442" s="122">
        <f t="shared" si="177"/>
        <v>0</v>
      </c>
    </row>
    <row r="443" spans="2:10" s="49" customFormat="1" ht="33" hidden="1">
      <c r="B443" s="56" t="s">
        <v>125</v>
      </c>
      <c r="C443" s="118" t="s">
        <v>192</v>
      </c>
      <c r="D443" s="118" t="s">
        <v>16</v>
      </c>
      <c r="E443" s="118" t="s">
        <v>127</v>
      </c>
      <c r="F443" s="118" t="s">
        <v>278</v>
      </c>
      <c r="G443" s="121" t="s">
        <v>34</v>
      </c>
      <c r="H443" s="122">
        <f>H444</f>
        <v>0</v>
      </c>
      <c r="I443" s="122">
        <f t="shared" si="177"/>
        <v>0</v>
      </c>
      <c r="J443" s="122">
        <f t="shared" si="177"/>
        <v>0</v>
      </c>
    </row>
    <row r="444" spans="2:10" s="49" customFormat="1" ht="33" hidden="1">
      <c r="B444" s="56" t="s">
        <v>23</v>
      </c>
      <c r="C444" s="118" t="s">
        <v>192</v>
      </c>
      <c r="D444" s="118" t="s">
        <v>16</v>
      </c>
      <c r="E444" s="118" t="s">
        <v>127</v>
      </c>
      <c r="F444" s="118" t="s">
        <v>278</v>
      </c>
      <c r="G444" s="121" t="s">
        <v>24</v>
      </c>
      <c r="H444" s="122"/>
      <c r="I444" s="122"/>
      <c r="J444" s="122"/>
    </row>
    <row r="445" spans="2:10" s="49" customFormat="1" hidden="1">
      <c r="B445" s="56" t="s">
        <v>165</v>
      </c>
      <c r="C445" s="121" t="s">
        <v>192</v>
      </c>
      <c r="D445" s="121" t="s">
        <v>16</v>
      </c>
      <c r="E445" s="121" t="s">
        <v>127</v>
      </c>
      <c r="F445" s="121" t="s">
        <v>166</v>
      </c>
      <c r="G445" s="121"/>
      <c r="H445" s="122">
        <f>H446</f>
        <v>0</v>
      </c>
      <c r="I445" s="122">
        <f t="shared" ref="I445:J446" si="178">I446</f>
        <v>0</v>
      </c>
      <c r="J445" s="122">
        <f t="shared" si="178"/>
        <v>0</v>
      </c>
    </row>
    <row r="446" spans="2:10" s="49" customFormat="1" ht="33" hidden="1">
      <c r="B446" s="56" t="s">
        <v>125</v>
      </c>
      <c r="C446" s="121" t="s">
        <v>192</v>
      </c>
      <c r="D446" s="121" t="s">
        <v>16</v>
      </c>
      <c r="E446" s="121" t="s">
        <v>127</v>
      </c>
      <c r="F446" s="121" t="s">
        <v>166</v>
      </c>
      <c r="G446" s="121" t="s">
        <v>34</v>
      </c>
      <c r="H446" s="122">
        <f>H447</f>
        <v>0</v>
      </c>
      <c r="I446" s="122">
        <f t="shared" si="178"/>
        <v>0</v>
      </c>
      <c r="J446" s="122">
        <f t="shared" si="178"/>
        <v>0</v>
      </c>
    </row>
    <row r="447" spans="2:10" s="49" customFormat="1" ht="33" hidden="1">
      <c r="B447" s="56" t="s">
        <v>23</v>
      </c>
      <c r="C447" s="121" t="s">
        <v>192</v>
      </c>
      <c r="D447" s="121" t="s">
        <v>16</v>
      </c>
      <c r="E447" s="121" t="s">
        <v>127</v>
      </c>
      <c r="F447" s="121" t="s">
        <v>166</v>
      </c>
      <c r="G447" s="121" t="s">
        <v>24</v>
      </c>
      <c r="H447" s="122"/>
      <c r="I447" s="122"/>
      <c r="J447" s="122"/>
    </row>
    <row r="448" spans="2:10" s="49" customFormat="1" ht="49.5" hidden="1">
      <c r="B448" s="49" t="s">
        <v>213</v>
      </c>
      <c r="C448" s="115" t="s">
        <v>192</v>
      </c>
      <c r="D448" s="115" t="s">
        <v>16</v>
      </c>
      <c r="E448" s="115" t="s">
        <v>174</v>
      </c>
      <c r="F448" s="115" t="s">
        <v>18</v>
      </c>
      <c r="G448" s="124"/>
      <c r="H448" s="145">
        <f>H449+H452</f>
        <v>0</v>
      </c>
      <c r="I448" s="145">
        <f t="shared" ref="I448:J448" si="179">I449+I452</f>
        <v>0</v>
      </c>
      <c r="J448" s="145">
        <f t="shared" si="179"/>
        <v>0</v>
      </c>
    </row>
    <row r="449" spans="2:10" s="49" customFormat="1" hidden="1">
      <c r="B449" s="56" t="s">
        <v>165</v>
      </c>
      <c r="C449" s="118" t="s">
        <v>192</v>
      </c>
      <c r="D449" s="118" t="s">
        <v>16</v>
      </c>
      <c r="E449" s="118" t="s">
        <v>174</v>
      </c>
      <c r="F449" s="118" t="s">
        <v>279</v>
      </c>
      <c r="G449" s="121"/>
      <c r="H449" s="122">
        <f>H450</f>
        <v>0</v>
      </c>
      <c r="I449" s="122">
        <f t="shared" ref="I449:J450" si="180">I450</f>
        <v>0</v>
      </c>
      <c r="J449" s="122">
        <f t="shared" si="180"/>
        <v>0</v>
      </c>
    </row>
    <row r="450" spans="2:10" s="49" customFormat="1" ht="33" hidden="1">
      <c r="B450" s="56" t="s">
        <v>125</v>
      </c>
      <c r="C450" s="118" t="s">
        <v>192</v>
      </c>
      <c r="D450" s="118" t="s">
        <v>16</v>
      </c>
      <c r="E450" s="118" t="s">
        <v>174</v>
      </c>
      <c r="F450" s="118" t="s">
        <v>279</v>
      </c>
      <c r="G450" s="121" t="s">
        <v>34</v>
      </c>
      <c r="H450" s="122">
        <f>H451</f>
        <v>0</v>
      </c>
      <c r="I450" s="122">
        <f t="shared" si="180"/>
        <v>0</v>
      </c>
      <c r="J450" s="122">
        <f t="shared" si="180"/>
        <v>0</v>
      </c>
    </row>
    <row r="451" spans="2:10" s="49" customFormat="1" ht="33" hidden="1">
      <c r="B451" s="56" t="s">
        <v>23</v>
      </c>
      <c r="C451" s="118" t="s">
        <v>192</v>
      </c>
      <c r="D451" s="118" t="s">
        <v>16</v>
      </c>
      <c r="E451" s="118" t="s">
        <v>174</v>
      </c>
      <c r="F451" s="118" t="s">
        <v>279</v>
      </c>
      <c r="G451" s="121" t="s">
        <v>24</v>
      </c>
      <c r="H451" s="122"/>
      <c r="I451" s="122"/>
      <c r="J451" s="122"/>
    </row>
    <row r="452" spans="2:10" s="49" customFormat="1" hidden="1">
      <c r="B452" s="56" t="s">
        <v>165</v>
      </c>
      <c r="C452" s="121" t="s">
        <v>192</v>
      </c>
      <c r="D452" s="121" t="s">
        <v>16</v>
      </c>
      <c r="E452" s="121" t="s">
        <v>174</v>
      </c>
      <c r="F452" s="121" t="s">
        <v>166</v>
      </c>
      <c r="G452" s="121"/>
      <c r="H452" s="122">
        <f>H453</f>
        <v>0</v>
      </c>
      <c r="I452" s="122">
        <f t="shared" ref="I452:J453" si="181">I453</f>
        <v>0</v>
      </c>
      <c r="J452" s="122">
        <f t="shared" si="181"/>
        <v>0</v>
      </c>
    </row>
    <row r="453" spans="2:10" s="49" customFormat="1" ht="33" hidden="1">
      <c r="B453" s="56" t="s">
        <v>125</v>
      </c>
      <c r="C453" s="121" t="s">
        <v>192</v>
      </c>
      <c r="D453" s="121" t="s">
        <v>16</v>
      </c>
      <c r="E453" s="121" t="s">
        <v>174</v>
      </c>
      <c r="F453" s="121" t="s">
        <v>166</v>
      </c>
      <c r="G453" s="121" t="s">
        <v>34</v>
      </c>
      <c r="H453" s="122">
        <f>H454</f>
        <v>0</v>
      </c>
      <c r="I453" s="122">
        <f t="shared" si="181"/>
        <v>0</v>
      </c>
      <c r="J453" s="122">
        <f t="shared" si="181"/>
        <v>0</v>
      </c>
    </row>
    <row r="454" spans="2:10" s="49" customFormat="1" ht="33" hidden="1">
      <c r="B454" s="56" t="s">
        <v>23</v>
      </c>
      <c r="C454" s="121" t="s">
        <v>192</v>
      </c>
      <c r="D454" s="121" t="s">
        <v>16</v>
      </c>
      <c r="E454" s="121" t="s">
        <v>174</v>
      </c>
      <c r="F454" s="121" t="s">
        <v>166</v>
      </c>
      <c r="G454" s="121" t="s">
        <v>24</v>
      </c>
      <c r="H454" s="122"/>
      <c r="I454" s="122"/>
      <c r="J454" s="122"/>
    </row>
    <row r="455" spans="2:10" s="49" customFormat="1" ht="33" hidden="1">
      <c r="B455" s="56" t="s">
        <v>200</v>
      </c>
      <c r="C455" s="121" t="s">
        <v>192</v>
      </c>
      <c r="D455" s="121" t="s">
        <v>16</v>
      </c>
      <c r="E455" s="121" t="s">
        <v>89</v>
      </c>
      <c r="F455" s="121" t="s">
        <v>18</v>
      </c>
      <c r="G455" s="121"/>
      <c r="H455" s="122">
        <f>H456+H459</f>
        <v>0</v>
      </c>
      <c r="I455" s="122">
        <f t="shared" ref="I455:J455" si="182">I456+I459</f>
        <v>0</v>
      </c>
      <c r="J455" s="122">
        <f t="shared" si="182"/>
        <v>0</v>
      </c>
    </row>
    <row r="456" spans="2:10" s="49" customFormat="1" hidden="1">
      <c r="B456" s="56" t="s">
        <v>280</v>
      </c>
      <c r="C456" s="118" t="s">
        <v>192</v>
      </c>
      <c r="D456" s="118" t="s">
        <v>16</v>
      </c>
      <c r="E456" s="118" t="s">
        <v>89</v>
      </c>
      <c r="F456" s="118" t="s">
        <v>281</v>
      </c>
      <c r="G456" s="121"/>
      <c r="H456" s="122">
        <f>H457</f>
        <v>0</v>
      </c>
      <c r="I456" s="122">
        <f t="shared" ref="I456:J457" si="183">I457</f>
        <v>0</v>
      </c>
      <c r="J456" s="122">
        <f t="shared" si="183"/>
        <v>0</v>
      </c>
    </row>
    <row r="457" spans="2:10" s="49" customFormat="1" ht="33" hidden="1">
      <c r="B457" s="56" t="s">
        <v>125</v>
      </c>
      <c r="C457" s="118" t="s">
        <v>192</v>
      </c>
      <c r="D457" s="118" t="s">
        <v>16</v>
      </c>
      <c r="E457" s="118" t="s">
        <v>89</v>
      </c>
      <c r="F457" s="118" t="s">
        <v>281</v>
      </c>
      <c r="G457" s="121" t="s">
        <v>34</v>
      </c>
      <c r="H457" s="122">
        <f>H458</f>
        <v>0</v>
      </c>
      <c r="I457" s="122">
        <f t="shared" si="183"/>
        <v>0</v>
      </c>
      <c r="J457" s="122">
        <f t="shared" si="183"/>
        <v>0</v>
      </c>
    </row>
    <row r="458" spans="2:10" s="49" customFormat="1" ht="33" hidden="1">
      <c r="B458" s="56" t="s">
        <v>23</v>
      </c>
      <c r="C458" s="118" t="s">
        <v>192</v>
      </c>
      <c r="D458" s="118" t="s">
        <v>16</v>
      </c>
      <c r="E458" s="118" t="s">
        <v>89</v>
      </c>
      <c r="F458" s="118" t="s">
        <v>281</v>
      </c>
      <c r="G458" s="121" t="s">
        <v>24</v>
      </c>
      <c r="H458" s="122"/>
      <c r="I458" s="122"/>
      <c r="J458" s="122"/>
    </row>
    <row r="459" spans="2:10" s="49" customFormat="1" hidden="1">
      <c r="B459" s="56" t="s">
        <v>165</v>
      </c>
      <c r="C459" s="121" t="s">
        <v>192</v>
      </c>
      <c r="D459" s="121" t="s">
        <v>16</v>
      </c>
      <c r="E459" s="121" t="s">
        <v>89</v>
      </c>
      <c r="F459" s="121" t="s">
        <v>166</v>
      </c>
      <c r="G459" s="121"/>
      <c r="H459" s="122">
        <f>H460</f>
        <v>0</v>
      </c>
      <c r="I459" s="122">
        <f t="shared" ref="I459:J460" si="184">I460</f>
        <v>0</v>
      </c>
      <c r="J459" s="122">
        <f t="shared" si="184"/>
        <v>0</v>
      </c>
    </row>
    <row r="460" spans="2:10" s="49" customFormat="1" ht="33" hidden="1">
      <c r="B460" s="56" t="s">
        <v>125</v>
      </c>
      <c r="C460" s="121" t="s">
        <v>192</v>
      </c>
      <c r="D460" s="121" t="s">
        <v>16</v>
      </c>
      <c r="E460" s="121" t="s">
        <v>89</v>
      </c>
      <c r="F460" s="121" t="s">
        <v>166</v>
      </c>
      <c r="G460" s="121" t="s">
        <v>34</v>
      </c>
      <c r="H460" s="122">
        <f>H461</f>
        <v>0</v>
      </c>
      <c r="I460" s="122">
        <f t="shared" si="184"/>
        <v>0</v>
      </c>
      <c r="J460" s="122">
        <f t="shared" si="184"/>
        <v>0</v>
      </c>
    </row>
    <row r="461" spans="2:10" s="49" customFormat="1" ht="33" hidden="1">
      <c r="B461" s="56" t="s">
        <v>23</v>
      </c>
      <c r="C461" s="121" t="s">
        <v>192</v>
      </c>
      <c r="D461" s="121" t="s">
        <v>16</v>
      </c>
      <c r="E461" s="121" t="s">
        <v>89</v>
      </c>
      <c r="F461" s="121" t="s">
        <v>166</v>
      </c>
      <c r="G461" s="121" t="s">
        <v>24</v>
      </c>
      <c r="H461" s="122"/>
      <c r="I461" s="122"/>
      <c r="J461" s="122"/>
    </row>
    <row r="462" spans="2:10" s="49" customFormat="1" ht="33" hidden="1">
      <c r="B462" s="49" t="s">
        <v>201</v>
      </c>
      <c r="C462" s="124" t="s">
        <v>192</v>
      </c>
      <c r="D462" s="124" t="s">
        <v>16</v>
      </c>
      <c r="E462" s="124" t="s">
        <v>99</v>
      </c>
      <c r="F462" s="124" t="s">
        <v>18</v>
      </c>
      <c r="G462" s="124"/>
      <c r="H462" s="145">
        <f>H463+H466</f>
        <v>100</v>
      </c>
      <c r="I462" s="146">
        <f t="shared" ref="I462:J462" si="185">I463+I466</f>
        <v>0</v>
      </c>
      <c r="J462" s="146">
        <f t="shared" si="185"/>
        <v>0</v>
      </c>
    </row>
    <row r="463" spans="2:10" s="49" customFormat="1" hidden="1">
      <c r="B463" s="56" t="s">
        <v>282</v>
      </c>
      <c r="C463" s="118" t="s">
        <v>192</v>
      </c>
      <c r="D463" s="118" t="s">
        <v>16</v>
      </c>
      <c r="E463" s="118" t="s">
        <v>99</v>
      </c>
      <c r="F463" s="118" t="s">
        <v>283</v>
      </c>
      <c r="G463" s="121"/>
      <c r="H463" s="122">
        <f>H464</f>
        <v>100</v>
      </c>
      <c r="I463" s="147">
        <f t="shared" ref="I463:J464" si="186">I464</f>
        <v>0</v>
      </c>
      <c r="J463" s="147">
        <f t="shared" si="186"/>
        <v>0</v>
      </c>
    </row>
    <row r="464" spans="2:10" s="49" customFormat="1" ht="33" hidden="1">
      <c r="B464" s="56" t="s">
        <v>125</v>
      </c>
      <c r="C464" s="118" t="s">
        <v>192</v>
      </c>
      <c r="D464" s="118" t="s">
        <v>16</v>
      </c>
      <c r="E464" s="118" t="s">
        <v>99</v>
      </c>
      <c r="F464" s="118" t="s">
        <v>283</v>
      </c>
      <c r="G464" s="121" t="s">
        <v>34</v>
      </c>
      <c r="H464" s="122">
        <f>H465</f>
        <v>100</v>
      </c>
      <c r="I464" s="147">
        <f t="shared" si="186"/>
        <v>0</v>
      </c>
      <c r="J464" s="147">
        <f t="shared" si="186"/>
        <v>0</v>
      </c>
    </row>
    <row r="465" spans="2:10" s="49" customFormat="1" ht="33.75" hidden="1">
      <c r="B465" s="56" t="s">
        <v>23</v>
      </c>
      <c r="C465" s="118" t="s">
        <v>192</v>
      </c>
      <c r="D465" s="118" t="s">
        <v>16</v>
      </c>
      <c r="E465" s="118" t="s">
        <v>99</v>
      </c>
      <c r="F465" s="118" t="s">
        <v>283</v>
      </c>
      <c r="G465" s="121" t="s">
        <v>24</v>
      </c>
      <c r="H465" s="11">
        <f>100</f>
        <v>100</v>
      </c>
      <c r="I465" s="47"/>
      <c r="J465" s="47"/>
    </row>
    <row r="466" spans="2:10" s="49" customFormat="1" hidden="1">
      <c r="B466" s="56" t="s">
        <v>165</v>
      </c>
      <c r="C466" s="121" t="s">
        <v>192</v>
      </c>
      <c r="D466" s="121" t="s">
        <v>16</v>
      </c>
      <c r="E466" s="121" t="s">
        <v>99</v>
      </c>
      <c r="F466" s="121" t="s">
        <v>166</v>
      </c>
      <c r="G466" s="121"/>
      <c r="H466" s="122">
        <f>H467</f>
        <v>0</v>
      </c>
      <c r="I466" s="122">
        <f t="shared" ref="I466:J467" si="187">I467</f>
        <v>0</v>
      </c>
      <c r="J466" s="122">
        <f t="shared" si="187"/>
        <v>0</v>
      </c>
    </row>
    <row r="467" spans="2:10" s="49" customFormat="1" ht="33" hidden="1">
      <c r="B467" s="56" t="s">
        <v>125</v>
      </c>
      <c r="C467" s="121" t="s">
        <v>192</v>
      </c>
      <c r="D467" s="121" t="s">
        <v>16</v>
      </c>
      <c r="E467" s="121" t="s">
        <v>99</v>
      </c>
      <c r="F467" s="121" t="s">
        <v>166</v>
      </c>
      <c r="G467" s="121" t="s">
        <v>34</v>
      </c>
      <c r="H467" s="122">
        <f>H468</f>
        <v>0</v>
      </c>
      <c r="I467" s="122">
        <f t="shared" si="187"/>
        <v>0</v>
      </c>
      <c r="J467" s="122">
        <f t="shared" si="187"/>
        <v>0</v>
      </c>
    </row>
    <row r="468" spans="2:10" s="49" customFormat="1" ht="33" hidden="1">
      <c r="B468" s="56" t="s">
        <v>23</v>
      </c>
      <c r="C468" s="121" t="s">
        <v>192</v>
      </c>
      <c r="D468" s="121" t="s">
        <v>16</v>
      </c>
      <c r="E468" s="121" t="s">
        <v>99</v>
      </c>
      <c r="F468" s="121" t="s">
        <v>166</v>
      </c>
      <c r="G468" s="121" t="s">
        <v>24</v>
      </c>
      <c r="H468" s="122"/>
      <c r="I468" s="122"/>
      <c r="J468" s="122"/>
    </row>
    <row r="469" spans="2:10" s="49" customFormat="1" ht="33" hidden="1">
      <c r="B469" s="49" t="s">
        <v>202</v>
      </c>
      <c r="C469" s="124" t="s">
        <v>192</v>
      </c>
      <c r="D469" s="124" t="s">
        <v>16</v>
      </c>
      <c r="E469" s="124" t="s">
        <v>53</v>
      </c>
      <c r="F469" s="124" t="s">
        <v>18</v>
      </c>
      <c r="G469" s="124"/>
      <c r="H469" s="145">
        <f>H470+H473</f>
        <v>5100</v>
      </c>
      <c r="I469" s="145">
        <f t="shared" ref="I469:J469" si="188">I470+I473</f>
        <v>4700</v>
      </c>
      <c r="J469" s="145">
        <f t="shared" si="188"/>
        <v>4700</v>
      </c>
    </row>
    <row r="470" spans="2:10" s="49" customFormat="1" hidden="1">
      <c r="B470" s="56" t="s">
        <v>284</v>
      </c>
      <c r="C470" s="118" t="s">
        <v>192</v>
      </c>
      <c r="D470" s="118" t="s">
        <v>16</v>
      </c>
      <c r="E470" s="118" t="s">
        <v>53</v>
      </c>
      <c r="F470" s="118" t="s">
        <v>285</v>
      </c>
      <c r="G470" s="121"/>
      <c r="H470" s="122">
        <f>H471</f>
        <v>5100</v>
      </c>
      <c r="I470" s="122">
        <f t="shared" ref="I470:J471" si="189">I471</f>
        <v>4700</v>
      </c>
      <c r="J470" s="122">
        <f t="shared" si="189"/>
        <v>4700</v>
      </c>
    </row>
    <row r="471" spans="2:10" s="49" customFormat="1" ht="33" hidden="1">
      <c r="B471" s="56" t="s">
        <v>125</v>
      </c>
      <c r="C471" s="118" t="s">
        <v>192</v>
      </c>
      <c r="D471" s="118" t="s">
        <v>16</v>
      </c>
      <c r="E471" s="118" t="s">
        <v>53</v>
      </c>
      <c r="F471" s="118" t="s">
        <v>285</v>
      </c>
      <c r="G471" s="121" t="s">
        <v>34</v>
      </c>
      <c r="H471" s="122">
        <f>H472</f>
        <v>5100</v>
      </c>
      <c r="I471" s="122">
        <f t="shared" si="189"/>
        <v>4700</v>
      </c>
      <c r="J471" s="122">
        <f t="shared" si="189"/>
        <v>4700</v>
      </c>
    </row>
    <row r="472" spans="2:10" s="49" customFormat="1" ht="33.75" hidden="1">
      <c r="B472" s="56" t="s">
        <v>23</v>
      </c>
      <c r="C472" s="118" t="s">
        <v>192</v>
      </c>
      <c r="D472" s="118" t="s">
        <v>16</v>
      </c>
      <c r="E472" s="118" t="s">
        <v>53</v>
      </c>
      <c r="F472" s="118" t="s">
        <v>285</v>
      </c>
      <c r="G472" s="121" t="s">
        <v>24</v>
      </c>
      <c r="H472" s="11">
        <f>5100</f>
        <v>5100</v>
      </c>
      <c r="I472" s="11">
        <f>4700</f>
        <v>4700</v>
      </c>
      <c r="J472" s="11">
        <f>4700</f>
        <v>4700</v>
      </c>
    </row>
    <row r="473" spans="2:10" s="49" customFormat="1" hidden="1">
      <c r="B473" s="56" t="s">
        <v>165</v>
      </c>
      <c r="C473" s="121" t="s">
        <v>192</v>
      </c>
      <c r="D473" s="121" t="s">
        <v>16</v>
      </c>
      <c r="E473" s="121" t="s">
        <v>53</v>
      </c>
      <c r="F473" s="121" t="s">
        <v>166</v>
      </c>
      <c r="G473" s="121"/>
      <c r="H473" s="122">
        <f>H474</f>
        <v>0</v>
      </c>
      <c r="I473" s="122">
        <f t="shared" ref="I473:J474" si="190">I474</f>
        <v>0</v>
      </c>
      <c r="J473" s="122">
        <f t="shared" si="190"/>
        <v>0</v>
      </c>
    </row>
    <row r="474" spans="2:10" s="49" customFormat="1" ht="33" hidden="1">
      <c r="B474" s="56" t="s">
        <v>125</v>
      </c>
      <c r="C474" s="121" t="s">
        <v>192</v>
      </c>
      <c r="D474" s="121" t="s">
        <v>16</v>
      </c>
      <c r="E474" s="121" t="s">
        <v>53</v>
      </c>
      <c r="F474" s="121" t="s">
        <v>166</v>
      </c>
      <c r="G474" s="121" t="s">
        <v>34</v>
      </c>
      <c r="H474" s="122">
        <f>H475</f>
        <v>0</v>
      </c>
      <c r="I474" s="122">
        <f t="shared" si="190"/>
        <v>0</v>
      </c>
      <c r="J474" s="122">
        <f t="shared" si="190"/>
        <v>0</v>
      </c>
    </row>
    <row r="475" spans="2:10" s="49" customFormat="1" ht="33" hidden="1">
      <c r="B475" s="56" t="s">
        <v>23</v>
      </c>
      <c r="C475" s="121" t="s">
        <v>192</v>
      </c>
      <c r="D475" s="121" t="s">
        <v>16</v>
      </c>
      <c r="E475" s="121" t="s">
        <v>53</v>
      </c>
      <c r="F475" s="121" t="s">
        <v>166</v>
      </c>
      <c r="G475" s="121" t="s">
        <v>24</v>
      </c>
      <c r="H475" s="122"/>
      <c r="I475" s="122"/>
      <c r="J475" s="122"/>
    </row>
    <row r="476" spans="2:10" s="49" customFormat="1" ht="33" hidden="1">
      <c r="B476" s="49" t="s">
        <v>203</v>
      </c>
      <c r="C476" s="124" t="s">
        <v>192</v>
      </c>
      <c r="D476" s="124" t="s">
        <v>16</v>
      </c>
      <c r="E476" s="124" t="s">
        <v>110</v>
      </c>
      <c r="F476" s="124" t="s">
        <v>18</v>
      </c>
      <c r="G476" s="124"/>
      <c r="H476" s="145">
        <f>H477+H480</f>
        <v>1600</v>
      </c>
      <c r="I476" s="145">
        <f t="shared" ref="I476:J476" si="191">I477+I480</f>
        <v>1800</v>
      </c>
      <c r="J476" s="145">
        <f t="shared" si="191"/>
        <v>2000</v>
      </c>
    </row>
    <row r="477" spans="2:10" s="49" customFormat="1" ht="33" hidden="1">
      <c r="B477" s="56" t="s">
        <v>286</v>
      </c>
      <c r="C477" s="118" t="s">
        <v>192</v>
      </c>
      <c r="D477" s="118" t="s">
        <v>16</v>
      </c>
      <c r="E477" s="118" t="s">
        <v>110</v>
      </c>
      <c r="F477" s="118" t="s">
        <v>287</v>
      </c>
      <c r="G477" s="121"/>
      <c r="H477" s="122">
        <f>H478</f>
        <v>1600</v>
      </c>
      <c r="I477" s="122">
        <f t="shared" ref="I477:J478" si="192">I478</f>
        <v>1800</v>
      </c>
      <c r="J477" s="122">
        <f t="shared" si="192"/>
        <v>2000</v>
      </c>
    </row>
    <row r="478" spans="2:10" s="49" customFormat="1" ht="33" hidden="1">
      <c r="B478" s="56" t="s">
        <v>125</v>
      </c>
      <c r="C478" s="118" t="s">
        <v>192</v>
      </c>
      <c r="D478" s="118" t="s">
        <v>16</v>
      </c>
      <c r="E478" s="118" t="s">
        <v>110</v>
      </c>
      <c r="F478" s="118" t="s">
        <v>287</v>
      </c>
      <c r="G478" s="121" t="s">
        <v>34</v>
      </c>
      <c r="H478" s="122">
        <f>H479</f>
        <v>1600</v>
      </c>
      <c r="I478" s="122">
        <f t="shared" si="192"/>
        <v>1800</v>
      </c>
      <c r="J478" s="122">
        <f t="shared" si="192"/>
        <v>2000</v>
      </c>
    </row>
    <row r="479" spans="2:10" s="49" customFormat="1" ht="33.75" hidden="1">
      <c r="B479" s="56" t="s">
        <v>23</v>
      </c>
      <c r="C479" s="118" t="s">
        <v>192</v>
      </c>
      <c r="D479" s="118" t="s">
        <v>16</v>
      </c>
      <c r="E479" s="118" t="s">
        <v>110</v>
      </c>
      <c r="F479" s="118" t="s">
        <v>287</v>
      </c>
      <c r="G479" s="121" t="s">
        <v>24</v>
      </c>
      <c r="H479" s="11">
        <f>1600</f>
        <v>1600</v>
      </c>
      <c r="I479" s="11">
        <f>1800</f>
        <v>1800</v>
      </c>
      <c r="J479" s="11">
        <f>2000</f>
        <v>2000</v>
      </c>
    </row>
    <row r="480" spans="2:10" s="49" customFormat="1" hidden="1">
      <c r="B480" s="56" t="s">
        <v>165</v>
      </c>
      <c r="C480" s="121" t="s">
        <v>192</v>
      </c>
      <c r="D480" s="121" t="s">
        <v>16</v>
      </c>
      <c r="E480" s="121" t="s">
        <v>110</v>
      </c>
      <c r="F480" s="121" t="s">
        <v>166</v>
      </c>
      <c r="G480" s="121"/>
      <c r="H480" s="122">
        <f>H481</f>
        <v>0</v>
      </c>
      <c r="I480" s="122">
        <f t="shared" ref="I480:J481" si="193">I481</f>
        <v>0</v>
      </c>
      <c r="J480" s="122">
        <f t="shared" si="193"/>
        <v>0</v>
      </c>
    </row>
    <row r="481" spans="2:10" s="49" customFormat="1" ht="33" hidden="1">
      <c r="B481" s="56" t="s">
        <v>125</v>
      </c>
      <c r="C481" s="121" t="s">
        <v>192</v>
      </c>
      <c r="D481" s="121" t="s">
        <v>16</v>
      </c>
      <c r="E481" s="121" t="s">
        <v>110</v>
      </c>
      <c r="F481" s="121" t="s">
        <v>166</v>
      </c>
      <c r="G481" s="121" t="s">
        <v>34</v>
      </c>
      <c r="H481" s="122">
        <f>H482</f>
        <v>0</v>
      </c>
      <c r="I481" s="122">
        <f t="shared" si="193"/>
        <v>0</v>
      </c>
      <c r="J481" s="122">
        <f t="shared" si="193"/>
        <v>0</v>
      </c>
    </row>
    <row r="482" spans="2:10" s="49" customFormat="1" ht="33" hidden="1">
      <c r="B482" s="56" t="s">
        <v>23</v>
      </c>
      <c r="C482" s="121" t="s">
        <v>192</v>
      </c>
      <c r="D482" s="121" t="s">
        <v>16</v>
      </c>
      <c r="E482" s="121" t="s">
        <v>110</v>
      </c>
      <c r="F482" s="121" t="s">
        <v>166</v>
      </c>
      <c r="G482" s="121" t="s">
        <v>24</v>
      </c>
      <c r="H482" s="122"/>
      <c r="I482" s="122"/>
      <c r="J482" s="122"/>
    </row>
    <row r="483" spans="2:10" s="49" customFormat="1" ht="33" hidden="1">
      <c r="B483" s="56" t="s">
        <v>204</v>
      </c>
      <c r="C483" s="121" t="s">
        <v>192</v>
      </c>
      <c r="D483" s="121" t="s">
        <v>16</v>
      </c>
      <c r="E483" s="121" t="s">
        <v>13</v>
      </c>
      <c r="F483" s="121" t="s">
        <v>18</v>
      </c>
      <c r="G483" s="121"/>
      <c r="H483" s="122">
        <f>H484+H487</f>
        <v>0</v>
      </c>
      <c r="I483" s="122">
        <f t="shared" ref="I483:J483" si="194">I484+I487</f>
        <v>0</v>
      </c>
      <c r="J483" s="122">
        <f t="shared" si="194"/>
        <v>0</v>
      </c>
    </row>
    <row r="484" spans="2:10" s="49" customFormat="1" ht="33" hidden="1">
      <c r="B484" s="56" t="s">
        <v>288</v>
      </c>
      <c r="C484" s="118" t="s">
        <v>192</v>
      </c>
      <c r="D484" s="118" t="s">
        <v>16</v>
      </c>
      <c r="E484" s="118" t="s">
        <v>13</v>
      </c>
      <c r="F484" s="118" t="s">
        <v>289</v>
      </c>
      <c r="G484" s="121"/>
      <c r="H484" s="122">
        <f>H485</f>
        <v>0</v>
      </c>
      <c r="I484" s="122">
        <f t="shared" ref="I484:J485" si="195">I485</f>
        <v>0</v>
      </c>
      <c r="J484" s="122">
        <f t="shared" si="195"/>
        <v>0</v>
      </c>
    </row>
    <row r="485" spans="2:10" s="49" customFormat="1" ht="33" hidden="1">
      <c r="B485" s="56" t="s">
        <v>125</v>
      </c>
      <c r="C485" s="118" t="s">
        <v>192</v>
      </c>
      <c r="D485" s="118" t="s">
        <v>16</v>
      </c>
      <c r="E485" s="118" t="s">
        <v>13</v>
      </c>
      <c r="F485" s="118" t="s">
        <v>289</v>
      </c>
      <c r="G485" s="121" t="s">
        <v>34</v>
      </c>
      <c r="H485" s="122">
        <f>H486</f>
        <v>0</v>
      </c>
      <c r="I485" s="122">
        <f t="shared" si="195"/>
        <v>0</v>
      </c>
      <c r="J485" s="122">
        <f t="shared" si="195"/>
        <v>0</v>
      </c>
    </row>
    <row r="486" spans="2:10" s="49" customFormat="1" ht="33" hidden="1">
      <c r="B486" s="56" t="s">
        <v>23</v>
      </c>
      <c r="C486" s="118" t="s">
        <v>192</v>
      </c>
      <c r="D486" s="118" t="s">
        <v>16</v>
      </c>
      <c r="E486" s="118" t="s">
        <v>13</v>
      </c>
      <c r="F486" s="118" t="s">
        <v>289</v>
      </c>
      <c r="G486" s="121" t="s">
        <v>24</v>
      </c>
      <c r="H486" s="122"/>
      <c r="I486" s="122"/>
      <c r="J486" s="122"/>
    </row>
    <row r="487" spans="2:10" s="49" customFormat="1" hidden="1">
      <c r="B487" s="56" t="s">
        <v>165</v>
      </c>
      <c r="C487" s="121" t="s">
        <v>192</v>
      </c>
      <c r="D487" s="121" t="s">
        <v>16</v>
      </c>
      <c r="E487" s="121" t="s">
        <v>13</v>
      </c>
      <c r="F487" s="121" t="s">
        <v>166</v>
      </c>
      <c r="G487" s="121"/>
      <c r="H487" s="122">
        <f>H488</f>
        <v>0</v>
      </c>
      <c r="I487" s="122">
        <f t="shared" ref="I487:J488" si="196">I488</f>
        <v>0</v>
      </c>
      <c r="J487" s="122">
        <f t="shared" si="196"/>
        <v>0</v>
      </c>
    </row>
    <row r="488" spans="2:10" s="49" customFormat="1" ht="33" hidden="1">
      <c r="B488" s="56" t="s">
        <v>125</v>
      </c>
      <c r="C488" s="121" t="s">
        <v>192</v>
      </c>
      <c r="D488" s="121" t="s">
        <v>16</v>
      </c>
      <c r="E488" s="121" t="s">
        <v>13</v>
      </c>
      <c r="F488" s="121" t="s">
        <v>166</v>
      </c>
      <c r="G488" s="121" t="s">
        <v>34</v>
      </c>
      <c r="H488" s="122">
        <f>H489</f>
        <v>0</v>
      </c>
      <c r="I488" s="122">
        <f t="shared" si="196"/>
        <v>0</v>
      </c>
      <c r="J488" s="122">
        <f t="shared" si="196"/>
        <v>0</v>
      </c>
    </row>
    <row r="489" spans="2:10" s="49" customFormat="1" ht="33" hidden="1">
      <c r="B489" s="56" t="s">
        <v>23</v>
      </c>
      <c r="C489" s="121" t="s">
        <v>192</v>
      </c>
      <c r="D489" s="121" t="s">
        <v>16</v>
      </c>
      <c r="E489" s="121" t="s">
        <v>13</v>
      </c>
      <c r="F489" s="121" t="s">
        <v>166</v>
      </c>
      <c r="G489" s="121" t="s">
        <v>24</v>
      </c>
      <c r="H489" s="122"/>
      <c r="I489" s="122"/>
      <c r="J489" s="122"/>
    </row>
    <row r="490" spans="2:10" s="49" customFormat="1" ht="33" hidden="1">
      <c r="B490" s="49" t="s">
        <v>205</v>
      </c>
      <c r="C490" s="124" t="s">
        <v>192</v>
      </c>
      <c r="D490" s="124" t="s">
        <v>16</v>
      </c>
      <c r="E490" s="124" t="s">
        <v>74</v>
      </c>
      <c r="F490" s="124" t="s">
        <v>18</v>
      </c>
      <c r="G490" s="124"/>
      <c r="H490" s="145">
        <f>H491+H494</f>
        <v>100</v>
      </c>
      <c r="I490" s="145">
        <f t="shared" ref="I490:J490" si="197">I491+I494</f>
        <v>50</v>
      </c>
      <c r="J490" s="145">
        <f t="shared" si="197"/>
        <v>50</v>
      </c>
    </row>
    <row r="491" spans="2:10" s="49" customFormat="1" hidden="1">
      <c r="B491" s="56" t="s">
        <v>290</v>
      </c>
      <c r="C491" s="118" t="s">
        <v>192</v>
      </c>
      <c r="D491" s="118" t="s">
        <v>16</v>
      </c>
      <c r="E491" s="118" t="s">
        <v>74</v>
      </c>
      <c r="F491" s="118" t="s">
        <v>291</v>
      </c>
      <c r="G491" s="121"/>
      <c r="H491" s="122">
        <f>H492</f>
        <v>100</v>
      </c>
      <c r="I491" s="122">
        <f t="shared" ref="I491:J492" si="198">I492</f>
        <v>50</v>
      </c>
      <c r="J491" s="122">
        <f t="shared" si="198"/>
        <v>50</v>
      </c>
    </row>
    <row r="492" spans="2:10" s="49" customFormat="1" ht="33" hidden="1">
      <c r="B492" s="56" t="s">
        <v>125</v>
      </c>
      <c r="C492" s="118" t="s">
        <v>192</v>
      </c>
      <c r="D492" s="118" t="s">
        <v>16</v>
      </c>
      <c r="E492" s="118" t="s">
        <v>74</v>
      </c>
      <c r="F492" s="118" t="s">
        <v>291</v>
      </c>
      <c r="G492" s="121" t="s">
        <v>34</v>
      </c>
      <c r="H492" s="122">
        <f>H493</f>
        <v>100</v>
      </c>
      <c r="I492" s="122">
        <f t="shared" si="198"/>
        <v>50</v>
      </c>
      <c r="J492" s="122">
        <f t="shared" si="198"/>
        <v>50</v>
      </c>
    </row>
    <row r="493" spans="2:10" s="49" customFormat="1" ht="33.75" hidden="1">
      <c r="B493" s="56" t="s">
        <v>23</v>
      </c>
      <c r="C493" s="118" t="s">
        <v>192</v>
      </c>
      <c r="D493" s="118" t="s">
        <v>16</v>
      </c>
      <c r="E493" s="118" t="s">
        <v>74</v>
      </c>
      <c r="F493" s="118" t="s">
        <v>291</v>
      </c>
      <c r="G493" s="121" t="s">
        <v>24</v>
      </c>
      <c r="H493" s="11">
        <f>100</f>
        <v>100</v>
      </c>
      <c r="I493" s="11">
        <f>50</f>
        <v>50</v>
      </c>
      <c r="J493" s="11">
        <f>50</f>
        <v>50</v>
      </c>
    </row>
    <row r="494" spans="2:10" s="49" customFormat="1" hidden="1">
      <c r="B494" s="56" t="s">
        <v>165</v>
      </c>
      <c r="C494" s="121" t="s">
        <v>192</v>
      </c>
      <c r="D494" s="121" t="s">
        <v>16</v>
      </c>
      <c r="E494" s="121" t="s">
        <v>74</v>
      </c>
      <c r="F494" s="121" t="s">
        <v>166</v>
      </c>
      <c r="G494" s="121"/>
      <c r="H494" s="122">
        <f>H495</f>
        <v>0</v>
      </c>
      <c r="I494" s="122">
        <f t="shared" ref="I494:J495" si="199">I495</f>
        <v>0</v>
      </c>
      <c r="J494" s="122">
        <f t="shared" si="199"/>
        <v>0</v>
      </c>
    </row>
    <row r="495" spans="2:10" s="49" customFormat="1" ht="33" hidden="1">
      <c r="B495" s="56" t="s">
        <v>125</v>
      </c>
      <c r="C495" s="121" t="s">
        <v>192</v>
      </c>
      <c r="D495" s="121" t="s">
        <v>16</v>
      </c>
      <c r="E495" s="121" t="s">
        <v>74</v>
      </c>
      <c r="F495" s="121" t="s">
        <v>166</v>
      </c>
      <c r="G495" s="121" t="s">
        <v>34</v>
      </c>
      <c r="H495" s="122">
        <f>H496</f>
        <v>0</v>
      </c>
      <c r="I495" s="122">
        <f t="shared" si="199"/>
        <v>0</v>
      </c>
      <c r="J495" s="122">
        <f t="shared" si="199"/>
        <v>0</v>
      </c>
    </row>
    <row r="496" spans="2:10" s="49" customFormat="1" ht="33" hidden="1">
      <c r="B496" s="56" t="s">
        <v>23</v>
      </c>
      <c r="C496" s="121" t="s">
        <v>192</v>
      </c>
      <c r="D496" s="121" t="s">
        <v>16</v>
      </c>
      <c r="E496" s="121" t="s">
        <v>74</v>
      </c>
      <c r="F496" s="121" t="s">
        <v>166</v>
      </c>
      <c r="G496" s="121" t="s">
        <v>24</v>
      </c>
      <c r="H496" s="122"/>
      <c r="I496" s="122"/>
      <c r="J496" s="122"/>
    </row>
    <row r="497" spans="2:10" s="49" customFormat="1" hidden="1">
      <c r="B497" s="56" t="s">
        <v>206</v>
      </c>
      <c r="C497" s="121" t="s">
        <v>192</v>
      </c>
      <c r="D497" s="121" t="s">
        <v>16</v>
      </c>
      <c r="E497" s="121" t="s">
        <v>193</v>
      </c>
      <c r="F497" s="121" t="s">
        <v>18</v>
      </c>
      <c r="G497" s="121"/>
      <c r="H497" s="122">
        <f>H498+H501</f>
        <v>0</v>
      </c>
      <c r="I497" s="122">
        <f t="shared" ref="I497:J497" si="200">I498+I501</f>
        <v>0</v>
      </c>
      <c r="J497" s="122">
        <f t="shared" si="200"/>
        <v>0</v>
      </c>
    </row>
    <row r="498" spans="2:10" s="49" customFormat="1" hidden="1">
      <c r="B498" s="56" t="s">
        <v>292</v>
      </c>
      <c r="C498" s="118" t="s">
        <v>192</v>
      </c>
      <c r="D498" s="118" t="s">
        <v>16</v>
      </c>
      <c r="E498" s="118" t="s">
        <v>193</v>
      </c>
      <c r="F498" s="118" t="s">
        <v>293</v>
      </c>
      <c r="G498" s="121"/>
      <c r="H498" s="122">
        <f>H499</f>
        <v>0</v>
      </c>
      <c r="I498" s="122">
        <f t="shared" ref="I498:J499" si="201">I499</f>
        <v>0</v>
      </c>
      <c r="J498" s="122">
        <f t="shared" si="201"/>
        <v>0</v>
      </c>
    </row>
    <row r="499" spans="2:10" s="49" customFormat="1" ht="33" hidden="1">
      <c r="B499" s="56" t="s">
        <v>125</v>
      </c>
      <c r="C499" s="118" t="s">
        <v>192</v>
      </c>
      <c r="D499" s="118" t="s">
        <v>16</v>
      </c>
      <c r="E499" s="118" t="s">
        <v>193</v>
      </c>
      <c r="F499" s="118" t="s">
        <v>293</v>
      </c>
      <c r="G499" s="121" t="s">
        <v>34</v>
      </c>
      <c r="H499" s="122">
        <f>H500</f>
        <v>0</v>
      </c>
      <c r="I499" s="122">
        <f t="shared" si="201"/>
        <v>0</v>
      </c>
      <c r="J499" s="122">
        <f t="shared" si="201"/>
        <v>0</v>
      </c>
    </row>
    <row r="500" spans="2:10" s="49" customFormat="1" ht="33" hidden="1">
      <c r="B500" s="56" t="s">
        <v>23</v>
      </c>
      <c r="C500" s="118" t="s">
        <v>192</v>
      </c>
      <c r="D500" s="118" t="s">
        <v>16</v>
      </c>
      <c r="E500" s="118" t="s">
        <v>193</v>
      </c>
      <c r="F500" s="118" t="s">
        <v>293</v>
      </c>
      <c r="G500" s="121" t="s">
        <v>24</v>
      </c>
      <c r="H500" s="122"/>
      <c r="I500" s="122"/>
      <c r="J500" s="122"/>
    </row>
    <row r="501" spans="2:10" s="49" customFormat="1" hidden="1">
      <c r="B501" s="56" t="s">
        <v>165</v>
      </c>
      <c r="C501" s="121" t="s">
        <v>192</v>
      </c>
      <c r="D501" s="121" t="s">
        <v>16</v>
      </c>
      <c r="E501" s="121" t="s">
        <v>193</v>
      </c>
      <c r="F501" s="121" t="s">
        <v>166</v>
      </c>
      <c r="G501" s="121"/>
      <c r="H501" s="122">
        <f>H502</f>
        <v>0</v>
      </c>
      <c r="I501" s="122">
        <f t="shared" ref="I501:J502" si="202">I502</f>
        <v>0</v>
      </c>
      <c r="J501" s="122">
        <f t="shared" si="202"/>
        <v>0</v>
      </c>
    </row>
    <row r="502" spans="2:10" s="49" customFormat="1" ht="33" hidden="1">
      <c r="B502" s="56" t="s">
        <v>125</v>
      </c>
      <c r="C502" s="121" t="s">
        <v>192</v>
      </c>
      <c r="D502" s="121" t="s">
        <v>16</v>
      </c>
      <c r="E502" s="121" t="s">
        <v>193</v>
      </c>
      <c r="F502" s="121" t="s">
        <v>166</v>
      </c>
      <c r="G502" s="121" t="s">
        <v>34</v>
      </c>
      <c r="H502" s="122">
        <f>H503</f>
        <v>0</v>
      </c>
      <c r="I502" s="122">
        <f t="shared" si="202"/>
        <v>0</v>
      </c>
      <c r="J502" s="122">
        <f t="shared" si="202"/>
        <v>0</v>
      </c>
    </row>
    <row r="503" spans="2:10" s="49" customFormat="1" ht="33" hidden="1">
      <c r="B503" s="56" t="s">
        <v>23</v>
      </c>
      <c r="C503" s="121" t="s">
        <v>192</v>
      </c>
      <c r="D503" s="121" t="s">
        <v>16</v>
      </c>
      <c r="E503" s="121" t="s">
        <v>193</v>
      </c>
      <c r="F503" s="121" t="s">
        <v>166</v>
      </c>
      <c r="G503" s="121" t="s">
        <v>24</v>
      </c>
      <c r="H503" s="122"/>
      <c r="I503" s="122"/>
      <c r="J503" s="122"/>
    </row>
    <row r="504" spans="2:10" s="49" customFormat="1" ht="33" hidden="1">
      <c r="B504" s="56" t="s">
        <v>207</v>
      </c>
      <c r="C504" s="121" t="s">
        <v>192</v>
      </c>
      <c r="D504" s="121" t="s">
        <v>16</v>
      </c>
      <c r="E504" s="121" t="s">
        <v>194</v>
      </c>
      <c r="F504" s="121" t="s">
        <v>18</v>
      </c>
      <c r="G504" s="121"/>
      <c r="H504" s="122">
        <f>H505+H508</f>
        <v>0</v>
      </c>
      <c r="I504" s="122">
        <f t="shared" ref="I504:J504" si="203">I505+I508</f>
        <v>0</v>
      </c>
      <c r="J504" s="122">
        <f t="shared" si="203"/>
        <v>0</v>
      </c>
    </row>
    <row r="505" spans="2:10" s="49" customFormat="1" ht="33" hidden="1">
      <c r="B505" s="56" t="s">
        <v>294</v>
      </c>
      <c r="C505" s="118" t="s">
        <v>192</v>
      </c>
      <c r="D505" s="118" t="s">
        <v>16</v>
      </c>
      <c r="E505" s="118" t="s">
        <v>194</v>
      </c>
      <c r="F505" s="118" t="s">
        <v>295</v>
      </c>
      <c r="G505" s="121"/>
      <c r="H505" s="122">
        <f>H506</f>
        <v>0</v>
      </c>
      <c r="I505" s="122">
        <f t="shared" ref="I505:J506" si="204">I506</f>
        <v>0</v>
      </c>
      <c r="J505" s="122">
        <f t="shared" si="204"/>
        <v>0</v>
      </c>
    </row>
    <row r="506" spans="2:10" s="49" customFormat="1" ht="33" hidden="1">
      <c r="B506" s="56" t="s">
        <v>125</v>
      </c>
      <c r="C506" s="118" t="s">
        <v>192</v>
      </c>
      <c r="D506" s="118" t="s">
        <v>16</v>
      </c>
      <c r="E506" s="118" t="s">
        <v>194</v>
      </c>
      <c r="F506" s="118" t="s">
        <v>295</v>
      </c>
      <c r="G506" s="121" t="s">
        <v>34</v>
      </c>
      <c r="H506" s="122">
        <f>H507</f>
        <v>0</v>
      </c>
      <c r="I506" s="122">
        <f t="shared" si="204"/>
        <v>0</v>
      </c>
      <c r="J506" s="122">
        <f t="shared" si="204"/>
        <v>0</v>
      </c>
    </row>
    <row r="507" spans="2:10" s="49" customFormat="1" ht="33" hidden="1">
      <c r="B507" s="56" t="s">
        <v>23</v>
      </c>
      <c r="C507" s="118" t="s">
        <v>192</v>
      </c>
      <c r="D507" s="118" t="s">
        <v>16</v>
      </c>
      <c r="E507" s="118" t="s">
        <v>194</v>
      </c>
      <c r="F507" s="118" t="s">
        <v>295</v>
      </c>
      <c r="G507" s="121" t="s">
        <v>24</v>
      </c>
      <c r="H507" s="122"/>
      <c r="I507" s="122"/>
      <c r="J507" s="122"/>
    </row>
    <row r="508" spans="2:10" s="49" customFormat="1" hidden="1">
      <c r="B508" s="56" t="s">
        <v>165</v>
      </c>
      <c r="C508" s="121" t="s">
        <v>192</v>
      </c>
      <c r="D508" s="121" t="s">
        <v>16</v>
      </c>
      <c r="E508" s="121" t="s">
        <v>194</v>
      </c>
      <c r="F508" s="121" t="s">
        <v>166</v>
      </c>
      <c r="G508" s="121"/>
      <c r="H508" s="122">
        <f>H509</f>
        <v>0</v>
      </c>
      <c r="I508" s="122">
        <f t="shared" ref="I508:J509" si="205">I509</f>
        <v>0</v>
      </c>
      <c r="J508" s="122">
        <f t="shared" si="205"/>
        <v>0</v>
      </c>
    </row>
    <row r="509" spans="2:10" s="49" customFormat="1" ht="33" hidden="1">
      <c r="B509" s="56" t="s">
        <v>125</v>
      </c>
      <c r="C509" s="121" t="s">
        <v>192</v>
      </c>
      <c r="D509" s="121" t="s">
        <v>16</v>
      </c>
      <c r="E509" s="121" t="s">
        <v>194</v>
      </c>
      <c r="F509" s="121" t="s">
        <v>166</v>
      </c>
      <c r="G509" s="121" t="s">
        <v>34</v>
      </c>
      <c r="H509" s="122">
        <f>H510</f>
        <v>0</v>
      </c>
      <c r="I509" s="122">
        <f t="shared" si="205"/>
        <v>0</v>
      </c>
      <c r="J509" s="122">
        <f t="shared" si="205"/>
        <v>0</v>
      </c>
    </row>
    <row r="510" spans="2:10" s="49" customFormat="1" ht="33" hidden="1">
      <c r="B510" s="56" t="s">
        <v>23</v>
      </c>
      <c r="C510" s="121" t="s">
        <v>192</v>
      </c>
      <c r="D510" s="121" t="s">
        <v>16</v>
      </c>
      <c r="E510" s="121" t="s">
        <v>194</v>
      </c>
      <c r="F510" s="121" t="s">
        <v>166</v>
      </c>
      <c r="G510" s="121" t="s">
        <v>24</v>
      </c>
      <c r="H510" s="122"/>
      <c r="I510" s="122"/>
      <c r="J510" s="122"/>
    </row>
    <row r="511" spans="2:10" s="49" customFormat="1" ht="33" hidden="1">
      <c r="B511" s="56" t="s">
        <v>208</v>
      </c>
      <c r="C511" s="121" t="s">
        <v>192</v>
      </c>
      <c r="D511" s="121" t="s">
        <v>16</v>
      </c>
      <c r="E511" s="121" t="s">
        <v>195</v>
      </c>
      <c r="F511" s="121" t="s">
        <v>18</v>
      </c>
      <c r="G511" s="121"/>
      <c r="H511" s="122">
        <f>H512+H515+H518+H521+H524</f>
        <v>0</v>
      </c>
      <c r="I511" s="122">
        <f t="shared" ref="I511:J511" si="206">I512+I515+I518+I521+I524</f>
        <v>0</v>
      </c>
      <c r="J511" s="122">
        <f t="shared" si="206"/>
        <v>0</v>
      </c>
    </row>
    <row r="512" spans="2:10" s="49" customFormat="1" hidden="1">
      <c r="B512" s="56" t="s">
        <v>296</v>
      </c>
      <c r="C512" s="118" t="s">
        <v>192</v>
      </c>
      <c r="D512" s="118" t="s">
        <v>16</v>
      </c>
      <c r="E512" s="118" t="s">
        <v>195</v>
      </c>
      <c r="F512" s="118" t="s">
        <v>297</v>
      </c>
      <c r="G512" s="121"/>
      <c r="H512" s="122">
        <f>H513</f>
        <v>0</v>
      </c>
      <c r="I512" s="122">
        <f t="shared" ref="I512:J513" si="207">I513</f>
        <v>0</v>
      </c>
      <c r="J512" s="122">
        <f t="shared" si="207"/>
        <v>0</v>
      </c>
    </row>
    <row r="513" spans="2:10" s="49" customFormat="1" ht="33" hidden="1">
      <c r="B513" s="56" t="s">
        <v>125</v>
      </c>
      <c r="C513" s="118" t="s">
        <v>192</v>
      </c>
      <c r="D513" s="118" t="s">
        <v>16</v>
      </c>
      <c r="E513" s="118" t="s">
        <v>195</v>
      </c>
      <c r="F513" s="118" t="s">
        <v>297</v>
      </c>
      <c r="G513" s="121" t="s">
        <v>34</v>
      </c>
      <c r="H513" s="122">
        <f>H514</f>
        <v>0</v>
      </c>
      <c r="I513" s="122">
        <f t="shared" si="207"/>
        <v>0</v>
      </c>
      <c r="J513" s="122">
        <f t="shared" si="207"/>
        <v>0</v>
      </c>
    </row>
    <row r="514" spans="2:10" s="49" customFormat="1" ht="33" hidden="1">
      <c r="B514" s="56" t="s">
        <v>23</v>
      </c>
      <c r="C514" s="118" t="s">
        <v>192</v>
      </c>
      <c r="D514" s="118" t="s">
        <v>16</v>
      </c>
      <c r="E514" s="118" t="s">
        <v>195</v>
      </c>
      <c r="F514" s="118" t="s">
        <v>297</v>
      </c>
      <c r="G514" s="121" t="s">
        <v>24</v>
      </c>
      <c r="H514" s="122"/>
      <c r="I514" s="122"/>
      <c r="J514" s="122"/>
    </row>
    <row r="515" spans="2:10" s="49" customFormat="1" hidden="1">
      <c r="B515" s="56" t="s">
        <v>298</v>
      </c>
      <c r="C515" s="118" t="s">
        <v>192</v>
      </c>
      <c r="D515" s="118" t="s">
        <v>16</v>
      </c>
      <c r="E515" s="118" t="s">
        <v>195</v>
      </c>
      <c r="F515" s="118" t="s">
        <v>299</v>
      </c>
      <c r="G515" s="121"/>
      <c r="H515" s="122">
        <f>H516</f>
        <v>0</v>
      </c>
      <c r="I515" s="122">
        <f t="shared" ref="I515:J516" si="208">I516</f>
        <v>0</v>
      </c>
      <c r="J515" s="122">
        <f t="shared" si="208"/>
        <v>0</v>
      </c>
    </row>
    <row r="516" spans="2:10" s="49" customFormat="1" ht="33" hidden="1">
      <c r="B516" s="56" t="s">
        <v>125</v>
      </c>
      <c r="C516" s="118" t="s">
        <v>192</v>
      </c>
      <c r="D516" s="118" t="s">
        <v>16</v>
      </c>
      <c r="E516" s="118" t="s">
        <v>195</v>
      </c>
      <c r="F516" s="118" t="s">
        <v>299</v>
      </c>
      <c r="G516" s="121" t="s">
        <v>34</v>
      </c>
      <c r="H516" s="122">
        <f>H517</f>
        <v>0</v>
      </c>
      <c r="I516" s="122">
        <f t="shared" si="208"/>
        <v>0</v>
      </c>
      <c r="J516" s="122">
        <f t="shared" si="208"/>
        <v>0</v>
      </c>
    </row>
    <row r="517" spans="2:10" s="49" customFormat="1" ht="33" hidden="1">
      <c r="B517" s="56" t="s">
        <v>23</v>
      </c>
      <c r="C517" s="118" t="s">
        <v>192</v>
      </c>
      <c r="D517" s="118" t="s">
        <v>16</v>
      </c>
      <c r="E517" s="118" t="s">
        <v>195</v>
      </c>
      <c r="F517" s="118" t="s">
        <v>299</v>
      </c>
      <c r="G517" s="121" t="s">
        <v>24</v>
      </c>
      <c r="H517" s="122"/>
      <c r="I517" s="122"/>
      <c r="J517" s="122"/>
    </row>
    <row r="518" spans="2:10" s="49" customFormat="1" ht="33" hidden="1">
      <c r="B518" s="56" t="s">
        <v>353</v>
      </c>
      <c r="C518" s="118" t="s">
        <v>192</v>
      </c>
      <c r="D518" s="118" t="s">
        <v>16</v>
      </c>
      <c r="E518" s="118" t="s">
        <v>195</v>
      </c>
      <c r="F518" s="118" t="s">
        <v>300</v>
      </c>
      <c r="G518" s="121"/>
      <c r="H518" s="122">
        <f>H519</f>
        <v>0</v>
      </c>
      <c r="I518" s="122">
        <f t="shared" ref="I518:J519" si="209">I519</f>
        <v>0</v>
      </c>
      <c r="J518" s="122">
        <f t="shared" si="209"/>
        <v>0</v>
      </c>
    </row>
    <row r="519" spans="2:10" s="49" customFormat="1" ht="33" hidden="1">
      <c r="B519" s="56" t="s">
        <v>125</v>
      </c>
      <c r="C519" s="118" t="s">
        <v>192</v>
      </c>
      <c r="D519" s="118" t="s">
        <v>16</v>
      </c>
      <c r="E519" s="118" t="s">
        <v>195</v>
      </c>
      <c r="F519" s="118" t="s">
        <v>300</v>
      </c>
      <c r="G519" s="121" t="s">
        <v>34</v>
      </c>
      <c r="H519" s="122">
        <f>H520</f>
        <v>0</v>
      </c>
      <c r="I519" s="122">
        <f t="shared" si="209"/>
        <v>0</v>
      </c>
      <c r="J519" s="122">
        <f t="shared" si="209"/>
        <v>0</v>
      </c>
    </row>
    <row r="520" spans="2:10" s="49" customFormat="1" ht="33" hidden="1">
      <c r="B520" s="56" t="s">
        <v>23</v>
      </c>
      <c r="C520" s="118" t="s">
        <v>192</v>
      </c>
      <c r="D520" s="118" t="s">
        <v>16</v>
      </c>
      <c r="E520" s="118" t="s">
        <v>195</v>
      </c>
      <c r="F520" s="118" t="s">
        <v>300</v>
      </c>
      <c r="G520" s="121" t="s">
        <v>24</v>
      </c>
      <c r="H520" s="122"/>
      <c r="I520" s="122"/>
      <c r="J520" s="122"/>
    </row>
    <row r="521" spans="2:10" s="49" customFormat="1" ht="33" hidden="1">
      <c r="B521" s="56" t="s">
        <v>301</v>
      </c>
      <c r="C521" s="118" t="s">
        <v>192</v>
      </c>
      <c r="D521" s="118" t="s">
        <v>16</v>
      </c>
      <c r="E521" s="118" t="s">
        <v>195</v>
      </c>
      <c r="F521" s="118" t="s">
        <v>302</v>
      </c>
      <c r="G521" s="121"/>
      <c r="H521" s="122">
        <f>H522</f>
        <v>0</v>
      </c>
      <c r="I521" s="122">
        <f t="shared" ref="I521:J522" si="210">I522</f>
        <v>0</v>
      </c>
      <c r="J521" s="122">
        <f t="shared" si="210"/>
        <v>0</v>
      </c>
    </row>
    <row r="522" spans="2:10" s="49" customFormat="1" ht="33" hidden="1">
      <c r="B522" s="56" t="s">
        <v>125</v>
      </c>
      <c r="C522" s="118" t="s">
        <v>192</v>
      </c>
      <c r="D522" s="118" t="s">
        <v>16</v>
      </c>
      <c r="E522" s="118" t="s">
        <v>195</v>
      </c>
      <c r="F522" s="118" t="s">
        <v>302</v>
      </c>
      <c r="G522" s="121" t="s">
        <v>34</v>
      </c>
      <c r="H522" s="122">
        <f>H523</f>
        <v>0</v>
      </c>
      <c r="I522" s="122">
        <f t="shared" si="210"/>
        <v>0</v>
      </c>
      <c r="J522" s="122">
        <f t="shared" si="210"/>
        <v>0</v>
      </c>
    </row>
    <row r="523" spans="2:10" s="49" customFormat="1" ht="33" hidden="1">
      <c r="B523" s="56" t="s">
        <v>23</v>
      </c>
      <c r="C523" s="118" t="s">
        <v>192</v>
      </c>
      <c r="D523" s="118" t="s">
        <v>16</v>
      </c>
      <c r="E523" s="118" t="s">
        <v>195</v>
      </c>
      <c r="F523" s="118" t="s">
        <v>302</v>
      </c>
      <c r="G523" s="121" t="s">
        <v>24</v>
      </c>
      <c r="H523" s="122"/>
      <c r="I523" s="122"/>
      <c r="J523" s="122"/>
    </row>
    <row r="524" spans="2:10" s="49" customFormat="1" hidden="1">
      <c r="B524" s="56" t="s">
        <v>165</v>
      </c>
      <c r="C524" s="121" t="s">
        <v>192</v>
      </c>
      <c r="D524" s="121" t="s">
        <v>16</v>
      </c>
      <c r="E524" s="121" t="s">
        <v>195</v>
      </c>
      <c r="F524" s="121" t="s">
        <v>166</v>
      </c>
      <c r="G524" s="121"/>
      <c r="H524" s="122">
        <f>H525</f>
        <v>0</v>
      </c>
      <c r="I524" s="122">
        <f t="shared" ref="I524:J525" si="211">I525</f>
        <v>0</v>
      </c>
      <c r="J524" s="122">
        <f t="shared" si="211"/>
        <v>0</v>
      </c>
    </row>
    <row r="525" spans="2:10" s="49" customFormat="1" ht="33" hidden="1">
      <c r="B525" s="56" t="s">
        <v>125</v>
      </c>
      <c r="C525" s="121" t="s">
        <v>192</v>
      </c>
      <c r="D525" s="121" t="s">
        <v>16</v>
      </c>
      <c r="E525" s="121" t="s">
        <v>195</v>
      </c>
      <c r="F525" s="121" t="s">
        <v>166</v>
      </c>
      <c r="G525" s="121" t="s">
        <v>34</v>
      </c>
      <c r="H525" s="122">
        <f>H526</f>
        <v>0</v>
      </c>
      <c r="I525" s="122">
        <f t="shared" si="211"/>
        <v>0</v>
      </c>
      <c r="J525" s="122">
        <f t="shared" si="211"/>
        <v>0</v>
      </c>
    </row>
    <row r="526" spans="2:10" s="49" customFormat="1" ht="33" hidden="1">
      <c r="B526" s="56" t="s">
        <v>23</v>
      </c>
      <c r="C526" s="121" t="s">
        <v>192</v>
      </c>
      <c r="D526" s="121" t="s">
        <v>16</v>
      </c>
      <c r="E526" s="121" t="s">
        <v>195</v>
      </c>
      <c r="F526" s="121" t="s">
        <v>166</v>
      </c>
      <c r="G526" s="121" t="s">
        <v>24</v>
      </c>
      <c r="H526" s="122"/>
      <c r="I526" s="122"/>
      <c r="J526" s="122"/>
    </row>
    <row r="527" spans="2:10" s="49" customFormat="1" ht="49.5" hidden="1">
      <c r="B527" s="49" t="s">
        <v>239</v>
      </c>
      <c r="C527" s="115" t="s">
        <v>192</v>
      </c>
      <c r="D527" s="115" t="s">
        <v>16</v>
      </c>
      <c r="E527" s="115" t="s">
        <v>238</v>
      </c>
      <c r="F527" s="115" t="s">
        <v>18</v>
      </c>
      <c r="G527" s="124"/>
      <c r="H527" s="145">
        <f>H528+H531</f>
        <v>90</v>
      </c>
      <c r="I527" s="145">
        <f t="shared" ref="I527:J527" si="212">I528+I531</f>
        <v>90</v>
      </c>
      <c r="J527" s="145">
        <f t="shared" si="212"/>
        <v>60</v>
      </c>
    </row>
    <row r="528" spans="2:10" s="49" customFormat="1" ht="33" hidden="1">
      <c r="B528" s="56" t="s">
        <v>303</v>
      </c>
      <c r="C528" s="118" t="s">
        <v>192</v>
      </c>
      <c r="D528" s="118" t="s">
        <v>16</v>
      </c>
      <c r="E528" s="118" t="s">
        <v>238</v>
      </c>
      <c r="F528" s="118" t="s">
        <v>472</v>
      </c>
      <c r="G528" s="121"/>
      <c r="H528" s="122">
        <f>H529</f>
        <v>90</v>
      </c>
      <c r="I528" s="122">
        <f t="shared" ref="I528:J529" si="213">I529</f>
        <v>90</v>
      </c>
      <c r="J528" s="122">
        <f t="shared" si="213"/>
        <v>60</v>
      </c>
    </row>
    <row r="529" spans="2:10" s="49" customFormat="1" ht="33" hidden="1">
      <c r="B529" s="56" t="s">
        <v>125</v>
      </c>
      <c r="C529" s="118" t="s">
        <v>192</v>
      </c>
      <c r="D529" s="118" t="s">
        <v>16</v>
      </c>
      <c r="E529" s="118" t="s">
        <v>238</v>
      </c>
      <c r="F529" s="118" t="s">
        <v>472</v>
      </c>
      <c r="G529" s="121" t="s">
        <v>34</v>
      </c>
      <c r="H529" s="122">
        <f>H530</f>
        <v>90</v>
      </c>
      <c r="I529" s="122">
        <f t="shared" si="213"/>
        <v>90</v>
      </c>
      <c r="J529" s="122">
        <f t="shared" si="213"/>
        <v>60</v>
      </c>
    </row>
    <row r="530" spans="2:10" s="49" customFormat="1" ht="33.75" hidden="1">
      <c r="B530" s="56" t="s">
        <v>23</v>
      </c>
      <c r="C530" s="118" t="s">
        <v>192</v>
      </c>
      <c r="D530" s="118" t="s">
        <v>16</v>
      </c>
      <c r="E530" s="118" t="s">
        <v>238</v>
      </c>
      <c r="F530" s="118" t="s">
        <v>472</v>
      </c>
      <c r="G530" s="121" t="s">
        <v>24</v>
      </c>
      <c r="H530" s="11">
        <f>90</f>
        <v>90</v>
      </c>
      <c r="I530" s="11">
        <f>90</f>
        <v>90</v>
      </c>
      <c r="J530" s="11">
        <f>60</f>
        <v>60</v>
      </c>
    </row>
    <row r="531" spans="2:10" s="49" customFormat="1" hidden="1">
      <c r="B531" s="56" t="s">
        <v>165</v>
      </c>
      <c r="C531" s="121" t="s">
        <v>192</v>
      </c>
      <c r="D531" s="121" t="s">
        <v>16</v>
      </c>
      <c r="E531" s="121" t="s">
        <v>238</v>
      </c>
      <c r="F531" s="121" t="s">
        <v>166</v>
      </c>
      <c r="G531" s="121"/>
      <c r="H531" s="122">
        <f>H532</f>
        <v>0</v>
      </c>
      <c r="I531" s="122">
        <f t="shared" ref="I531:J532" si="214">I532</f>
        <v>0</v>
      </c>
      <c r="J531" s="122">
        <f t="shared" si="214"/>
        <v>0</v>
      </c>
    </row>
    <row r="532" spans="2:10" s="49" customFormat="1" ht="33" hidden="1">
      <c r="B532" s="56" t="s">
        <v>125</v>
      </c>
      <c r="C532" s="121" t="s">
        <v>192</v>
      </c>
      <c r="D532" s="121" t="s">
        <v>16</v>
      </c>
      <c r="E532" s="121" t="s">
        <v>238</v>
      </c>
      <c r="F532" s="121" t="s">
        <v>166</v>
      </c>
      <c r="G532" s="121" t="s">
        <v>34</v>
      </c>
      <c r="H532" s="122">
        <f>H533</f>
        <v>0</v>
      </c>
      <c r="I532" s="122">
        <f t="shared" si="214"/>
        <v>0</v>
      </c>
      <c r="J532" s="122">
        <f t="shared" si="214"/>
        <v>0</v>
      </c>
    </row>
    <row r="533" spans="2:10" s="49" customFormat="1" ht="33" hidden="1">
      <c r="B533" s="56" t="s">
        <v>23</v>
      </c>
      <c r="C533" s="121" t="s">
        <v>192</v>
      </c>
      <c r="D533" s="121" t="s">
        <v>16</v>
      </c>
      <c r="E533" s="121" t="s">
        <v>238</v>
      </c>
      <c r="F533" s="121" t="s">
        <v>166</v>
      </c>
      <c r="G533" s="121" t="s">
        <v>24</v>
      </c>
      <c r="H533" s="122"/>
      <c r="I533" s="122"/>
      <c r="J533" s="122"/>
    </row>
    <row r="534" spans="2:10" s="49" customFormat="1" ht="49.5" hidden="1">
      <c r="B534" s="56" t="s">
        <v>450</v>
      </c>
      <c r="C534" s="121" t="s">
        <v>192</v>
      </c>
      <c r="D534" s="121" t="s">
        <v>16</v>
      </c>
      <c r="E534" s="121" t="s">
        <v>247</v>
      </c>
      <c r="F534" s="121" t="s">
        <v>18</v>
      </c>
      <c r="G534" s="121"/>
      <c r="H534" s="122">
        <f>H535+H538</f>
        <v>0</v>
      </c>
      <c r="I534" s="122">
        <f t="shared" ref="I534:J534" si="215">I535+I538</f>
        <v>0</v>
      </c>
      <c r="J534" s="122">
        <f t="shared" si="215"/>
        <v>0</v>
      </c>
    </row>
    <row r="535" spans="2:10" s="49" customFormat="1" hidden="1">
      <c r="B535" s="56" t="s">
        <v>304</v>
      </c>
      <c r="C535" s="118" t="s">
        <v>192</v>
      </c>
      <c r="D535" s="118" t="s">
        <v>16</v>
      </c>
      <c r="E535" s="118" t="s">
        <v>247</v>
      </c>
      <c r="F535" s="118" t="s">
        <v>305</v>
      </c>
      <c r="G535" s="121"/>
      <c r="H535" s="122">
        <f>H536</f>
        <v>0</v>
      </c>
      <c r="I535" s="122">
        <f t="shared" ref="I535:J536" si="216">I536</f>
        <v>0</v>
      </c>
      <c r="J535" s="122">
        <f t="shared" si="216"/>
        <v>0</v>
      </c>
    </row>
    <row r="536" spans="2:10" s="49" customFormat="1" ht="33" hidden="1">
      <c r="B536" s="56" t="s">
        <v>125</v>
      </c>
      <c r="C536" s="118" t="s">
        <v>192</v>
      </c>
      <c r="D536" s="118" t="s">
        <v>16</v>
      </c>
      <c r="E536" s="118" t="s">
        <v>247</v>
      </c>
      <c r="F536" s="118" t="s">
        <v>305</v>
      </c>
      <c r="G536" s="121" t="s">
        <v>34</v>
      </c>
      <c r="H536" s="122">
        <f>H537</f>
        <v>0</v>
      </c>
      <c r="I536" s="122">
        <f t="shared" si="216"/>
        <v>0</v>
      </c>
      <c r="J536" s="122">
        <f t="shared" si="216"/>
        <v>0</v>
      </c>
    </row>
    <row r="537" spans="2:10" s="49" customFormat="1" ht="33" hidden="1">
      <c r="B537" s="56" t="s">
        <v>23</v>
      </c>
      <c r="C537" s="118" t="s">
        <v>192</v>
      </c>
      <c r="D537" s="118" t="s">
        <v>16</v>
      </c>
      <c r="E537" s="118" t="s">
        <v>247</v>
      </c>
      <c r="F537" s="118" t="s">
        <v>305</v>
      </c>
      <c r="G537" s="121" t="s">
        <v>24</v>
      </c>
      <c r="H537" s="122"/>
      <c r="I537" s="122"/>
      <c r="J537" s="122"/>
    </row>
    <row r="538" spans="2:10" s="49" customFormat="1" hidden="1">
      <c r="B538" s="56" t="s">
        <v>165</v>
      </c>
      <c r="C538" s="121" t="s">
        <v>192</v>
      </c>
      <c r="D538" s="121" t="s">
        <v>16</v>
      </c>
      <c r="E538" s="121" t="s">
        <v>247</v>
      </c>
      <c r="F538" s="121" t="s">
        <v>166</v>
      </c>
      <c r="G538" s="121"/>
      <c r="H538" s="122">
        <f>H539</f>
        <v>0</v>
      </c>
      <c r="I538" s="122">
        <f t="shared" ref="I538:J539" si="217">I539</f>
        <v>0</v>
      </c>
      <c r="J538" s="122">
        <f t="shared" si="217"/>
        <v>0</v>
      </c>
    </row>
    <row r="539" spans="2:10" s="49" customFormat="1" ht="33" hidden="1">
      <c r="B539" s="56" t="s">
        <v>125</v>
      </c>
      <c r="C539" s="121" t="s">
        <v>192</v>
      </c>
      <c r="D539" s="121" t="s">
        <v>16</v>
      </c>
      <c r="E539" s="121" t="s">
        <v>247</v>
      </c>
      <c r="F539" s="121" t="s">
        <v>166</v>
      </c>
      <c r="G539" s="121" t="s">
        <v>34</v>
      </c>
      <c r="H539" s="122">
        <f>H540</f>
        <v>0</v>
      </c>
      <c r="I539" s="122">
        <f t="shared" si="217"/>
        <v>0</v>
      </c>
      <c r="J539" s="122">
        <f t="shared" si="217"/>
        <v>0</v>
      </c>
    </row>
    <row r="540" spans="2:10" s="49" customFormat="1" ht="33" hidden="1">
      <c r="B540" s="56" t="s">
        <v>23</v>
      </c>
      <c r="C540" s="121" t="s">
        <v>192</v>
      </c>
      <c r="D540" s="121" t="s">
        <v>16</v>
      </c>
      <c r="E540" s="121" t="s">
        <v>247</v>
      </c>
      <c r="F540" s="121" t="s">
        <v>166</v>
      </c>
      <c r="G540" s="121" t="s">
        <v>24</v>
      </c>
      <c r="H540" s="122"/>
      <c r="I540" s="122"/>
      <c r="J540" s="122"/>
    </row>
    <row r="541" spans="2:10" s="49" customFormat="1" ht="33" hidden="1">
      <c r="B541" s="56" t="s">
        <v>306</v>
      </c>
      <c r="C541" s="118" t="s">
        <v>192</v>
      </c>
      <c r="D541" s="118" t="s">
        <v>16</v>
      </c>
      <c r="E541" s="121" t="s">
        <v>210</v>
      </c>
      <c r="F541" s="118" t="s">
        <v>18</v>
      </c>
      <c r="G541" s="121"/>
      <c r="H541" s="122">
        <f>H542+H545</f>
        <v>0</v>
      </c>
      <c r="I541" s="122">
        <f t="shared" ref="I541:J541" si="218">I542+I545</f>
        <v>0</v>
      </c>
      <c r="J541" s="122">
        <f t="shared" si="218"/>
        <v>0</v>
      </c>
    </row>
    <row r="542" spans="2:10" s="49" customFormat="1" hidden="1">
      <c r="B542" s="56" t="s">
        <v>307</v>
      </c>
      <c r="C542" s="118" t="s">
        <v>192</v>
      </c>
      <c r="D542" s="118" t="s">
        <v>16</v>
      </c>
      <c r="E542" s="118" t="s">
        <v>210</v>
      </c>
      <c r="F542" s="118" t="s">
        <v>308</v>
      </c>
      <c r="G542" s="121"/>
      <c r="H542" s="122">
        <f>H543</f>
        <v>0</v>
      </c>
      <c r="I542" s="122">
        <f t="shared" ref="I542:J543" si="219">I543</f>
        <v>0</v>
      </c>
      <c r="J542" s="122">
        <f t="shared" si="219"/>
        <v>0</v>
      </c>
    </row>
    <row r="543" spans="2:10" s="49" customFormat="1" ht="33" hidden="1">
      <c r="B543" s="56" t="s">
        <v>125</v>
      </c>
      <c r="C543" s="118" t="s">
        <v>192</v>
      </c>
      <c r="D543" s="118" t="s">
        <v>16</v>
      </c>
      <c r="E543" s="118" t="s">
        <v>210</v>
      </c>
      <c r="F543" s="118" t="s">
        <v>308</v>
      </c>
      <c r="G543" s="121" t="s">
        <v>34</v>
      </c>
      <c r="H543" s="122">
        <f>H544</f>
        <v>0</v>
      </c>
      <c r="I543" s="122">
        <f t="shared" si="219"/>
        <v>0</v>
      </c>
      <c r="J543" s="122">
        <f t="shared" si="219"/>
        <v>0</v>
      </c>
    </row>
    <row r="544" spans="2:10" s="49" customFormat="1" ht="33" hidden="1">
      <c r="B544" s="56" t="s">
        <v>23</v>
      </c>
      <c r="C544" s="118" t="s">
        <v>192</v>
      </c>
      <c r="D544" s="118" t="s">
        <v>16</v>
      </c>
      <c r="E544" s="118" t="s">
        <v>210</v>
      </c>
      <c r="F544" s="118" t="s">
        <v>308</v>
      </c>
      <c r="G544" s="121" t="s">
        <v>24</v>
      </c>
      <c r="H544" s="122"/>
      <c r="I544" s="122"/>
      <c r="J544" s="122"/>
    </row>
    <row r="545" spans="2:10" s="49" customFormat="1" hidden="1">
      <c r="B545" s="56" t="s">
        <v>165</v>
      </c>
      <c r="C545" s="121" t="s">
        <v>192</v>
      </c>
      <c r="D545" s="121" t="s">
        <v>16</v>
      </c>
      <c r="E545" s="121" t="s">
        <v>210</v>
      </c>
      <c r="F545" s="121" t="s">
        <v>166</v>
      </c>
      <c r="G545" s="121"/>
      <c r="H545" s="122">
        <f>H546</f>
        <v>0</v>
      </c>
      <c r="I545" s="122">
        <f t="shared" ref="I545:J546" si="220">I546</f>
        <v>0</v>
      </c>
      <c r="J545" s="122">
        <f t="shared" si="220"/>
        <v>0</v>
      </c>
    </row>
    <row r="546" spans="2:10" s="49" customFormat="1" ht="33" hidden="1">
      <c r="B546" s="56" t="s">
        <v>125</v>
      </c>
      <c r="C546" s="121" t="s">
        <v>192</v>
      </c>
      <c r="D546" s="121" t="s">
        <v>16</v>
      </c>
      <c r="E546" s="121" t="s">
        <v>210</v>
      </c>
      <c r="F546" s="121" t="s">
        <v>166</v>
      </c>
      <c r="G546" s="121" t="s">
        <v>34</v>
      </c>
      <c r="H546" s="122">
        <f>H547</f>
        <v>0</v>
      </c>
      <c r="I546" s="122">
        <f t="shared" si="220"/>
        <v>0</v>
      </c>
      <c r="J546" s="122">
        <f t="shared" si="220"/>
        <v>0</v>
      </c>
    </row>
    <row r="547" spans="2:10" s="49" customFormat="1" ht="33" hidden="1">
      <c r="B547" s="56" t="s">
        <v>23</v>
      </c>
      <c r="C547" s="121" t="s">
        <v>192</v>
      </c>
      <c r="D547" s="121" t="s">
        <v>16</v>
      </c>
      <c r="E547" s="121" t="s">
        <v>210</v>
      </c>
      <c r="F547" s="121" t="s">
        <v>166</v>
      </c>
      <c r="G547" s="121" t="s">
        <v>24</v>
      </c>
      <c r="H547" s="122"/>
      <c r="I547" s="122"/>
      <c r="J547" s="122"/>
    </row>
    <row r="548" spans="2:10" s="49" customFormat="1" ht="49.5" hidden="1">
      <c r="B548" s="56" t="s">
        <v>309</v>
      </c>
      <c r="C548" s="118" t="s">
        <v>192</v>
      </c>
      <c r="D548" s="118" t="s">
        <v>16</v>
      </c>
      <c r="E548" s="121" t="s">
        <v>310</v>
      </c>
      <c r="F548" s="118" t="s">
        <v>18</v>
      </c>
      <c r="G548" s="121"/>
      <c r="H548" s="122">
        <f>H549+H552</f>
        <v>0</v>
      </c>
      <c r="I548" s="122">
        <f t="shared" ref="I548:J548" si="221">I549+I552</f>
        <v>0</v>
      </c>
      <c r="J548" s="122">
        <f t="shared" si="221"/>
        <v>0</v>
      </c>
    </row>
    <row r="549" spans="2:10" s="49" customFormat="1" ht="49.5" hidden="1">
      <c r="B549" s="56" t="s">
        <v>311</v>
      </c>
      <c r="C549" s="118" t="s">
        <v>192</v>
      </c>
      <c r="D549" s="118" t="s">
        <v>16</v>
      </c>
      <c r="E549" s="118" t="s">
        <v>310</v>
      </c>
      <c r="F549" s="118" t="s">
        <v>312</v>
      </c>
      <c r="G549" s="121"/>
      <c r="H549" s="122">
        <f>H550</f>
        <v>0</v>
      </c>
      <c r="I549" s="122">
        <f t="shared" ref="I549:J550" si="222">I550</f>
        <v>0</v>
      </c>
      <c r="J549" s="122">
        <f t="shared" si="222"/>
        <v>0</v>
      </c>
    </row>
    <row r="550" spans="2:10" s="49" customFormat="1" ht="33" hidden="1">
      <c r="B550" s="56" t="s">
        <v>125</v>
      </c>
      <c r="C550" s="118" t="s">
        <v>192</v>
      </c>
      <c r="D550" s="118" t="s">
        <v>16</v>
      </c>
      <c r="E550" s="118" t="s">
        <v>310</v>
      </c>
      <c r="F550" s="118" t="s">
        <v>312</v>
      </c>
      <c r="G550" s="121" t="s">
        <v>34</v>
      </c>
      <c r="H550" s="122">
        <f>H551</f>
        <v>0</v>
      </c>
      <c r="I550" s="122">
        <f t="shared" si="222"/>
        <v>0</v>
      </c>
      <c r="J550" s="122">
        <f t="shared" si="222"/>
        <v>0</v>
      </c>
    </row>
    <row r="551" spans="2:10" s="49" customFormat="1" ht="33" hidden="1">
      <c r="B551" s="56" t="s">
        <v>23</v>
      </c>
      <c r="C551" s="118" t="s">
        <v>192</v>
      </c>
      <c r="D551" s="118" t="s">
        <v>16</v>
      </c>
      <c r="E551" s="118" t="s">
        <v>310</v>
      </c>
      <c r="F551" s="118" t="s">
        <v>312</v>
      </c>
      <c r="G551" s="121" t="s">
        <v>24</v>
      </c>
      <c r="H551" s="122"/>
      <c r="I551" s="122"/>
      <c r="J551" s="122"/>
    </row>
    <row r="552" spans="2:10" s="49" customFormat="1" hidden="1">
      <c r="B552" s="56" t="s">
        <v>165</v>
      </c>
      <c r="C552" s="121" t="s">
        <v>192</v>
      </c>
      <c r="D552" s="121" t="s">
        <v>16</v>
      </c>
      <c r="E552" s="121" t="s">
        <v>310</v>
      </c>
      <c r="F552" s="121" t="s">
        <v>166</v>
      </c>
      <c r="G552" s="121"/>
      <c r="H552" s="122">
        <f>H553</f>
        <v>0</v>
      </c>
      <c r="I552" s="122">
        <f t="shared" ref="I552:J553" si="223">I553</f>
        <v>0</v>
      </c>
      <c r="J552" s="122">
        <f t="shared" si="223"/>
        <v>0</v>
      </c>
    </row>
    <row r="553" spans="2:10" s="49" customFormat="1" ht="33" hidden="1">
      <c r="B553" s="56" t="s">
        <v>125</v>
      </c>
      <c r="C553" s="121" t="s">
        <v>192</v>
      </c>
      <c r="D553" s="121" t="s">
        <v>16</v>
      </c>
      <c r="E553" s="121" t="s">
        <v>310</v>
      </c>
      <c r="F553" s="121" t="s">
        <v>166</v>
      </c>
      <c r="G553" s="121" t="s">
        <v>34</v>
      </c>
      <c r="H553" s="122">
        <f>H554</f>
        <v>0</v>
      </c>
      <c r="I553" s="122">
        <f t="shared" si="223"/>
        <v>0</v>
      </c>
      <c r="J553" s="122">
        <f t="shared" si="223"/>
        <v>0</v>
      </c>
    </row>
    <row r="554" spans="2:10" s="49" customFormat="1" ht="33" hidden="1">
      <c r="B554" s="56" t="s">
        <v>23</v>
      </c>
      <c r="C554" s="121" t="s">
        <v>192</v>
      </c>
      <c r="D554" s="121" t="s">
        <v>16</v>
      </c>
      <c r="E554" s="121" t="s">
        <v>310</v>
      </c>
      <c r="F554" s="121" t="s">
        <v>166</v>
      </c>
      <c r="G554" s="121" t="s">
        <v>24</v>
      </c>
      <c r="H554" s="122"/>
      <c r="I554" s="122"/>
      <c r="J554" s="122"/>
    </row>
    <row r="555" spans="2:10" s="49" customFormat="1" hidden="1">
      <c r="B555" s="56" t="s">
        <v>313</v>
      </c>
      <c r="C555" s="118" t="s">
        <v>192</v>
      </c>
      <c r="D555" s="118" t="s">
        <v>16</v>
      </c>
      <c r="E555" s="121" t="s">
        <v>314</v>
      </c>
      <c r="F555" s="118" t="s">
        <v>18</v>
      </c>
      <c r="G555" s="121"/>
      <c r="H555" s="122">
        <f>H556+H559+H562+H565+H568+H571+H574</f>
        <v>0</v>
      </c>
      <c r="I555" s="122">
        <f t="shared" ref="I555:J555" si="224">I556+I559+I562+I565+I568+I571+I574</f>
        <v>0</v>
      </c>
      <c r="J555" s="122">
        <f t="shared" si="224"/>
        <v>0</v>
      </c>
    </row>
    <row r="556" spans="2:10" s="49" customFormat="1" hidden="1">
      <c r="B556" s="56" t="s">
        <v>315</v>
      </c>
      <c r="C556" s="118" t="s">
        <v>192</v>
      </c>
      <c r="D556" s="118" t="s">
        <v>16</v>
      </c>
      <c r="E556" s="118" t="s">
        <v>314</v>
      </c>
      <c r="F556" s="118" t="s">
        <v>316</v>
      </c>
      <c r="G556" s="121"/>
      <c r="H556" s="122">
        <f>H557</f>
        <v>0</v>
      </c>
      <c r="I556" s="122">
        <f t="shared" ref="I556:J557" si="225">I557</f>
        <v>0</v>
      </c>
      <c r="J556" s="122">
        <f t="shared" si="225"/>
        <v>0</v>
      </c>
    </row>
    <row r="557" spans="2:10" s="49" customFormat="1" ht="33" hidden="1">
      <c r="B557" s="56" t="s">
        <v>125</v>
      </c>
      <c r="C557" s="118" t="s">
        <v>192</v>
      </c>
      <c r="D557" s="118" t="s">
        <v>16</v>
      </c>
      <c r="E557" s="118" t="s">
        <v>314</v>
      </c>
      <c r="F557" s="118" t="s">
        <v>316</v>
      </c>
      <c r="G557" s="121" t="s">
        <v>34</v>
      </c>
      <c r="H557" s="122">
        <f>H558</f>
        <v>0</v>
      </c>
      <c r="I557" s="122">
        <f t="shared" si="225"/>
        <v>0</v>
      </c>
      <c r="J557" s="122">
        <f t="shared" si="225"/>
        <v>0</v>
      </c>
    </row>
    <row r="558" spans="2:10" s="49" customFormat="1" ht="33" hidden="1">
      <c r="B558" s="56" t="s">
        <v>23</v>
      </c>
      <c r="C558" s="118" t="s">
        <v>192</v>
      </c>
      <c r="D558" s="118" t="s">
        <v>16</v>
      </c>
      <c r="E558" s="118" t="s">
        <v>314</v>
      </c>
      <c r="F558" s="118" t="s">
        <v>316</v>
      </c>
      <c r="G558" s="121" t="s">
        <v>24</v>
      </c>
      <c r="H558" s="122"/>
      <c r="I558" s="122"/>
      <c r="J558" s="122"/>
    </row>
    <row r="559" spans="2:10" s="49" customFormat="1" hidden="1">
      <c r="B559" s="56" t="s">
        <v>317</v>
      </c>
      <c r="C559" s="118" t="s">
        <v>192</v>
      </c>
      <c r="D559" s="118" t="s">
        <v>16</v>
      </c>
      <c r="E559" s="118" t="s">
        <v>314</v>
      </c>
      <c r="F559" s="118" t="s">
        <v>318</v>
      </c>
      <c r="G559" s="121"/>
      <c r="H559" s="122">
        <f>H560</f>
        <v>0</v>
      </c>
      <c r="I559" s="122">
        <f t="shared" ref="I559:J560" si="226">I560</f>
        <v>0</v>
      </c>
      <c r="J559" s="122">
        <f t="shared" si="226"/>
        <v>0</v>
      </c>
    </row>
    <row r="560" spans="2:10" s="49" customFormat="1" ht="33" hidden="1">
      <c r="B560" s="56" t="s">
        <v>125</v>
      </c>
      <c r="C560" s="118" t="s">
        <v>192</v>
      </c>
      <c r="D560" s="118" t="s">
        <v>16</v>
      </c>
      <c r="E560" s="118" t="s">
        <v>314</v>
      </c>
      <c r="F560" s="118" t="s">
        <v>318</v>
      </c>
      <c r="G560" s="121" t="s">
        <v>34</v>
      </c>
      <c r="H560" s="122">
        <f>H561</f>
        <v>0</v>
      </c>
      <c r="I560" s="122">
        <f t="shared" si="226"/>
        <v>0</v>
      </c>
      <c r="J560" s="122">
        <f t="shared" si="226"/>
        <v>0</v>
      </c>
    </row>
    <row r="561" spans="2:10" s="49" customFormat="1" ht="33" hidden="1">
      <c r="B561" s="56" t="s">
        <v>23</v>
      </c>
      <c r="C561" s="118" t="s">
        <v>192</v>
      </c>
      <c r="D561" s="118" t="s">
        <v>16</v>
      </c>
      <c r="E561" s="118" t="s">
        <v>314</v>
      </c>
      <c r="F561" s="118" t="s">
        <v>318</v>
      </c>
      <c r="G561" s="121" t="s">
        <v>24</v>
      </c>
      <c r="H561" s="122"/>
      <c r="I561" s="122"/>
      <c r="J561" s="122"/>
    </row>
    <row r="562" spans="2:10" s="49" customFormat="1" hidden="1">
      <c r="B562" s="56" t="s">
        <v>319</v>
      </c>
      <c r="C562" s="118" t="s">
        <v>192</v>
      </c>
      <c r="D562" s="118" t="s">
        <v>16</v>
      </c>
      <c r="E562" s="118" t="s">
        <v>314</v>
      </c>
      <c r="F562" s="118" t="s">
        <v>320</v>
      </c>
      <c r="G562" s="121"/>
      <c r="H562" s="122">
        <f>H563</f>
        <v>0</v>
      </c>
      <c r="I562" s="122">
        <f t="shared" ref="I562:J563" si="227">I563</f>
        <v>0</v>
      </c>
      <c r="J562" s="122">
        <f t="shared" si="227"/>
        <v>0</v>
      </c>
    </row>
    <row r="563" spans="2:10" s="49" customFormat="1" ht="33" hidden="1">
      <c r="B563" s="56" t="s">
        <v>125</v>
      </c>
      <c r="C563" s="118" t="s">
        <v>192</v>
      </c>
      <c r="D563" s="118" t="s">
        <v>16</v>
      </c>
      <c r="E563" s="118" t="s">
        <v>314</v>
      </c>
      <c r="F563" s="118" t="s">
        <v>320</v>
      </c>
      <c r="G563" s="121" t="s">
        <v>34</v>
      </c>
      <c r="H563" s="122">
        <f>H564</f>
        <v>0</v>
      </c>
      <c r="I563" s="122">
        <f t="shared" si="227"/>
        <v>0</v>
      </c>
      <c r="J563" s="122">
        <f t="shared" si="227"/>
        <v>0</v>
      </c>
    </row>
    <row r="564" spans="2:10" s="49" customFormat="1" ht="33" hidden="1">
      <c r="B564" s="56" t="s">
        <v>23</v>
      </c>
      <c r="C564" s="118" t="s">
        <v>192</v>
      </c>
      <c r="D564" s="118" t="s">
        <v>16</v>
      </c>
      <c r="E564" s="118" t="s">
        <v>314</v>
      </c>
      <c r="F564" s="118" t="s">
        <v>320</v>
      </c>
      <c r="G564" s="121" t="s">
        <v>24</v>
      </c>
      <c r="H564" s="122"/>
      <c r="I564" s="122"/>
      <c r="J564" s="122"/>
    </row>
    <row r="565" spans="2:10" s="49" customFormat="1" ht="33" hidden="1">
      <c r="B565" s="56" t="s">
        <v>321</v>
      </c>
      <c r="C565" s="118" t="s">
        <v>192</v>
      </c>
      <c r="D565" s="118" t="s">
        <v>16</v>
      </c>
      <c r="E565" s="118" t="s">
        <v>314</v>
      </c>
      <c r="F565" s="118" t="s">
        <v>322</v>
      </c>
      <c r="G565" s="121"/>
      <c r="H565" s="122">
        <f>H566</f>
        <v>0</v>
      </c>
      <c r="I565" s="122">
        <f t="shared" ref="I565:J566" si="228">I566</f>
        <v>0</v>
      </c>
      <c r="J565" s="122">
        <f t="shared" si="228"/>
        <v>0</v>
      </c>
    </row>
    <row r="566" spans="2:10" s="49" customFormat="1" ht="33" hidden="1">
      <c r="B566" s="56" t="s">
        <v>125</v>
      </c>
      <c r="C566" s="118" t="s">
        <v>192</v>
      </c>
      <c r="D566" s="118" t="s">
        <v>16</v>
      </c>
      <c r="E566" s="118" t="s">
        <v>314</v>
      </c>
      <c r="F566" s="118" t="s">
        <v>322</v>
      </c>
      <c r="G566" s="121" t="s">
        <v>34</v>
      </c>
      <c r="H566" s="122">
        <f>H567</f>
        <v>0</v>
      </c>
      <c r="I566" s="122">
        <f t="shared" si="228"/>
        <v>0</v>
      </c>
      <c r="J566" s="122">
        <f t="shared" si="228"/>
        <v>0</v>
      </c>
    </row>
    <row r="567" spans="2:10" s="49" customFormat="1" ht="33" hidden="1">
      <c r="B567" s="56" t="s">
        <v>23</v>
      </c>
      <c r="C567" s="118" t="s">
        <v>192</v>
      </c>
      <c r="D567" s="118" t="s">
        <v>16</v>
      </c>
      <c r="E567" s="118" t="s">
        <v>314</v>
      </c>
      <c r="F567" s="118" t="s">
        <v>322</v>
      </c>
      <c r="G567" s="121" t="s">
        <v>24</v>
      </c>
      <c r="H567" s="122"/>
      <c r="I567" s="122"/>
      <c r="J567" s="122"/>
    </row>
    <row r="568" spans="2:10" s="49" customFormat="1" hidden="1">
      <c r="B568" s="56" t="s">
        <v>323</v>
      </c>
      <c r="C568" s="118" t="s">
        <v>192</v>
      </c>
      <c r="D568" s="118" t="s">
        <v>16</v>
      </c>
      <c r="E568" s="118" t="s">
        <v>314</v>
      </c>
      <c r="F568" s="118" t="s">
        <v>324</v>
      </c>
      <c r="G568" s="121"/>
      <c r="H568" s="122">
        <f>H569</f>
        <v>0</v>
      </c>
      <c r="I568" s="122">
        <f t="shared" ref="I568:J569" si="229">I569</f>
        <v>0</v>
      </c>
      <c r="J568" s="122">
        <f t="shared" si="229"/>
        <v>0</v>
      </c>
    </row>
    <row r="569" spans="2:10" s="49" customFormat="1" ht="33" hidden="1">
      <c r="B569" s="56" t="s">
        <v>125</v>
      </c>
      <c r="C569" s="118" t="s">
        <v>192</v>
      </c>
      <c r="D569" s="118" t="s">
        <v>16</v>
      </c>
      <c r="E569" s="118" t="s">
        <v>314</v>
      </c>
      <c r="F569" s="118" t="s">
        <v>324</v>
      </c>
      <c r="G569" s="121" t="s">
        <v>34</v>
      </c>
      <c r="H569" s="122">
        <f>H570</f>
        <v>0</v>
      </c>
      <c r="I569" s="122">
        <f t="shared" si="229"/>
        <v>0</v>
      </c>
      <c r="J569" s="122">
        <f t="shared" si="229"/>
        <v>0</v>
      </c>
    </row>
    <row r="570" spans="2:10" s="49" customFormat="1" ht="33" hidden="1">
      <c r="B570" s="56" t="s">
        <v>23</v>
      </c>
      <c r="C570" s="118" t="s">
        <v>192</v>
      </c>
      <c r="D570" s="118" t="s">
        <v>16</v>
      </c>
      <c r="E570" s="118" t="s">
        <v>314</v>
      </c>
      <c r="F570" s="118" t="s">
        <v>324</v>
      </c>
      <c r="G570" s="121" t="s">
        <v>24</v>
      </c>
      <c r="H570" s="122"/>
      <c r="I570" s="122"/>
      <c r="J570" s="122"/>
    </row>
    <row r="571" spans="2:10" s="49" customFormat="1" ht="33" hidden="1">
      <c r="B571" s="56" t="s">
        <v>325</v>
      </c>
      <c r="C571" s="118" t="s">
        <v>192</v>
      </c>
      <c r="D571" s="118" t="s">
        <v>16</v>
      </c>
      <c r="E571" s="118" t="s">
        <v>314</v>
      </c>
      <c r="F571" s="118" t="s">
        <v>326</v>
      </c>
      <c r="G571" s="121"/>
      <c r="H571" s="122">
        <f>H572</f>
        <v>0</v>
      </c>
      <c r="I571" s="122">
        <f t="shared" ref="I571:J572" si="230">I572</f>
        <v>0</v>
      </c>
      <c r="J571" s="122">
        <f t="shared" si="230"/>
        <v>0</v>
      </c>
    </row>
    <row r="572" spans="2:10" s="49" customFormat="1" ht="33" hidden="1">
      <c r="B572" s="56" t="s">
        <v>125</v>
      </c>
      <c r="C572" s="118" t="s">
        <v>192</v>
      </c>
      <c r="D572" s="118" t="s">
        <v>16</v>
      </c>
      <c r="E572" s="118" t="s">
        <v>314</v>
      </c>
      <c r="F572" s="118" t="s">
        <v>326</v>
      </c>
      <c r="G572" s="121" t="s">
        <v>34</v>
      </c>
      <c r="H572" s="122">
        <f>H573</f>
        <v>0</v>
      </c>
      <c r="I572" s="122">
        <f t="shared" si="230"/>
        <v>0</v>
      </c>
      <c r="J572" s="122">
        <f t="shared" si="230"/>
        <v>0</v>
      </c>
    </row>
    <row r="573" spans="2:10" s="49" customFormat="1" ht="33" hidden="1">
      <c r="B573" s="56" t="s">
        <v>23</v>
      </c>
      <c r="C573" s="118" t="s">
        <v>192</v>
      </c>
      <c r="D573" s="118" t="s">
        <v>16</v>
      </c>
      <c r="E573" s="118" t="s">
        <v>314</v>
      </c>
      <c r="F573" s="118" t="s">
        <v>326</v>
      </c>
      <c r="G573" s="121" t="s">
        <v>24</v>
      </c>
      <c r="H573" s="122"/>
      <c r="I573" s="122"/>
      <c r="J573" s="122"/>
    </row>
    <row r="574" spans="2:10" s="49" customFormat="1" hidden="1">
      <c r="B574" s="56" t="s">
        <v>165</v>
      </c>
      <c r="C574" s="118" t="s">
        <v>192</v>
      </c>
      <c r="D574" s="118" t="s">
        <v>16</v>
      </c>
      <c r="E574" s="118" t="s">
        <v>314</v>
      </c>
      <c r="F574" s="118" t="s">
        <v>166</v>
      </c>
      <c r="G574" s="121"/>
      <c r="H574" s="122">
        <f>H575</f>
        <v>0</v>
      </c>
      <c r="I574" s="122">
        <f t="shared" ref="I574:J575" si="231">I575</f>
        <v>0</v>
      </c>
      <c r="J574" s="122">
        <f t="shared" si="231"/>
        <v>0</v>
      </c>
    </row>
    <row r="575" spans="2:10" s="49" customFormat="1" ht="33" hidden="1">
      <c r="B575" s="56" t="s">
        <v>125</v>
      </c>
      <c r="C575" s="118" t="s">
        <v>192</v>
      </c>
      <c r="D575" s="118" t="s">
        <v>16</v>
      </c>
      <c r="E575" s="118" t="s">
        <v>314</v>
      </c>
      <c r="F575" s="118" t="s">
        <v>166</v>
      </c>
      <c r="G575" s="121" t="s">
        <v>34</v>
      </c>
      <c r="H575" s="122">
        <f>H576</f>
        <v>0</v>
      </c>
      <c r="I575" s="122">
        <f t="shared" si="231"/>
        <v>0</v>
      </c>
      <c r="J575" s="122">
        <f t="shared" si="231"/>
        <v>0</v>
      </c>
    </row>
    <row r="576" spans="2:10" s="49" customFormat="1" ht="33" hidden="1">
      <c r="B576" s="56" t="s">
        <v>23</v>
      </c>
      <c r="C576" s="118" t="s">
        <v>192</v>
      </c>
      <c r="D576" s="118" t="s">
        <v>16</v>
      </c>
      <c r="E576" s="118" t="s">
        <v>314</v>
      </c>
      <c r="F576" s="118" t="s">
        <v>166</v>
      </c>
      <c r="G576" s="121" t="s">
        <v>24</v>
      </c>
      <c r="H576" s="122"/>
      <c r="I576" s="122"/>
      <c r="J576" s="122"/>
    </row>
    <row r="577" spans="2:10" s="49" customFormat="1" ht="33" hidden="1">
      <c r="B577" s="56" t="s">
        <v>327</v>
      </c>
      <c r="C577" s="118" t="s">
        <v>192</v>
      </c>
      <c r="D577" s="118" t="s">
        <v>16</v>
      </c>
      <c r="E577" s="121" t="s">
        <v>328</v>
      </c>
      <c r="F577" s="118" t="s">
        <v>18</v>
      </c>
      <c r="G577" s="121"/>
      <c r="H577" s="122">
        <f>H578+H581+H584+H587+H590</f>
        <v>0</v>
      </c>
      <c r="I577" s="122">
        <f t="shared" ref="I577:J577" si="232">I578+I581+I584+I587+I590</f>
        <v>0</v>
      </c>
      <c r="J577" s="122">
        <f t="shared" si="232"/>
        <v>0</v>
      </c>
    </row>
    <row r="578" spans="2:10" s="49" customFormat="1" hidden="1">
      <c r="B578" s="56" t="s">
        <v>329</v>
      </c>
      <c r="C578" s="118" t="s">
        <v>192</v>
      </c>
      <c r="D578" s="118" t="s">
        <v>16</v>
      </c>
      <c r="E578" s="118" t="s">
        <v>328</v>
      </c>
      <c r="F578" s="118" t="s">
        <v>330</v>
      </c>
      <c r="G578" s="121"/>
      <c r="H578" s="122">
        <f>H579</f>
        <v>0</v>
      </c>
      <c r="I578" s="122">
        <f t="shared" ref="I578:J579" si="233">I579</f>
        <v>0</v>
      </c>
      <c r="J578" s="122">
        <f t="shared" si="233"/>
        <v>0</v>
      </c>
    </row>
    <row r="579" spans="2:10" s="49" customFormat="1" ht="33" hidden="1">
      <c r="B579" s="56" t="s">
        <v>125</v>
      </c>
      <c r="C579" s="118" t="s">
        <v>192</v>
      </c>
      <c r="D579" s="118" t="s">
        <v>16</v>
      </c>
      <c r="E579" s="118" t="s">
        <v>328</v>
      </c>
      <c r="F579" s="118" t="s">
        <v>330</v>
      </c>
      <c r="G579" s="121" t="s">
        <v>34</v>
      </c>
      <c r="H579" s="122">
        <f>H580</f>
        <v>0</v>
      </c>
      <c r="I579" s="122">
        <f t="shared" si="233"/>
        <v>0</v>
      </c>
      <c r="J579" s="122">
        <f t="shared" si="233"/>
        <v>0</v>
      </c>
    </row>
    <row r="580" spans="2:10" s="49" customFormat="1" ht="33" hidden="1">
      <c r="B580" s="56" t="s">
        <v>23</v>
      </c>
      <c r="C580" s="118" t="s">
        <v>192</v>
      </c>
      <c r="D580" s="118" t="s">
        <v>16</v>
      </c>
      <c r="E580" s="118" t="s">
        <v>328</v>
      </c>
      <c r="F580" s="118" t="s">
        <v>330</v>
      </c>
      <c r="G580" s="121" t="s">
        <v>24</v>
      </c>
      <c r="H580" s="122"/>
      <c r="I580" s="122"/>
      <c r="J580" s="122"/>
    </row>
    <row r="581" spans="2:10" s="49" customFormat="1" hidden="1">
      <c r="B581" s="56" t="s">
        <v>331</v>
      </c>
      <c r="C581" s="118" t="s">
        <v>192</v>
      </c>
      <c r="D581" s="118" t="s">
        <v>16</v>
      </c>
      <c r="E581" s="118" t="s">
        <v>328</v>
      </c>
      <c r="F581" s="118" t="s">
        <v>332</v>
      </c>
      <c r="G581" s="121"/>
      <c r="H581" s="122">
        <f>H582</f>
        <v>0</v>
      </c>
      <c r="I581" s="122">
        <f t="shared" ref="I581:J582" si="234">I582</f>
        <v>0</v>
      </c>
      <c r="J581" s="122">
        <f t="shared" si="234"/>
        <v>0</v>
      </c>
    </row>
    <row r="582" spans="2:10" s="49" customFormat="1" ht="33" hidden="1">
      <c r="B582" s="56" t="s">
        <v>125</v>
      </c>
      <c r="C582" s="118" t="s">
        <v>192</v>
      </c>
      <c r="D582" s="118" t="s">
        <v>16</v>
      </c>
      <c r="E582" s="118" t="s">
        <v>328</v>
      </c>
      <c r="F582" s="118" t="s">
        <v>332</v>
      </c>
      <c r="G582" s="121" t="s">
        <v>34</v>
      </c>
      <c r="H582" s="122">
        <f>H583</f>
        <v>0</v>
      </c>
      <c r="I582" s="122">
        <f t="shared" si="234"/>
        <v>0</v>
      </c>
      <c r="J582" s="122">
        <f t="shared" si="234"/>
        <v>0</v>
      </c>
    </row>
    <row r="583" spans="2:10" s="49" customFormat="1" ht="33" hidden="1">
      <c r="B583" s="56" t="s">
        <v>23</v>
      </c>
      <c r="C583" s="118" t="s">
        <v>192</v>
      </c>
      <c r="D583" s="118" t="s">
        <v>16</v>
      </c>
      <c r="E583" s="118" t="s">
        <v>328</v>
      </c>
      <c r="F583" s="118" t="s">
        <v>332</v>
      </c>
      <c r="G583" s="121" t="s">
        <v>24</v>
      </c>
      <c r="H583" s="122"/>
      <c r="I583" s="122"/>
      <c r="J583" s="122"/>
    </row>
    <row r="584" spans="2:10" s="49" customFormat="1" ht="33" hidden="1">
      <c r="B584" s="56" t="s">
        <v>333</v>
      </c>
      <c r="C584" s="118" t="s">
        <v>192</v>
      </c>
      <c r="D584" s="118" t="s">
        <v>16</v>
      </c>
      <c r="E584" s="118" t="s">
        <v>328</v>
      </c>
      <c r="F584" s="118" t="s">
        <v>334</v>
      </c>
      <c r="G584" s="121"/>
      <c r="H584" s="122">
        <f>H585</f>
        <v>0</v>
      </c>
      <c r="I584" s="122">
        <f t="shared" ref="I584:J585" si="235">I585</f>
        <v>0</v>
      </c>
      <c r="J584" s="122">
        <f t="shared" si="235"/>
        <v>0</v>
      </c>
    </row>
    <row r="585" spans="2:10" s="49" customFormat="1" ht="33" hidden="1">
      <c r="B585" s="56" t="s">
        <v>125</v>
      </c>
      <c r="C585" s="118" t="s">
        <v>192</v>
      </c>
      <c r="D585" s="118" t="s">
        <v>16</v>
      </c>
      <c r="E585" s="118" t="s">
        <v>328</v>
      </c>
      <c r="F585" s="118" t="s">
        <v>334</v>
      </c>
      <c r="G585" s="121" t="s">
        <v>34</v>
      </c>
      <c r="H585" s="122">
        <f>H586</f>
        <v>0</v>
      </c>
      <c r="I585" s="122">
        <f t="shared" si="235"/>
        <v>0</v>
      </c>
      <c r="J585" s="122">
        <f t="shared" si="235"/>
        <v>0</v>
      </c>
    </row>
    <row r="586" spans="2:10" s="49" customFormat="1" ht="33" hidden="1">
      <c r="B586" s="56" t="s">
        <v>23</v>
      </c>
      <c r="C586" s="118" t="s">
        <v>192</v>
      </c>
      <c r="D586" s="118" t="s">
        <v>16</v>
      </c>
      <c r="E586" s="118" t="s">
        <v>328</v>
      </c>
      <c r="F586" s="118" t="s">
        <v>334</v>
      </c>
      <c r="G586" s="121" t="s">
        <v>24</v>
      </c>
      <c r="H586" s="122"/>
      <c r="I586" s="122"/>
      <c r="J586" s="122"/>
    </row>
    <row r="587" spans="2:10" s="49" customFormat="1" ht="33" hidden="1">
      <c r="B587" s="56" t="s">
        <v>335</v>
      </c>
      <c r="C587" s="118" t="s">
        <v>192</v>
      </c>
      <c r="D587" s="118" t="s">
        <v>16</v>
      </c>
      <c r="E587" s="118" t="s">
        <v>328</v>
      </c>
      <c r="F587" s="118" t="s">
        <v>336</v>
      </c>
      <c r="G587" s="121"/>
      <c r="H587" s="122">
        <f>H588</f>
        <v>0</v>
      </c>
      <c r="I587" s="122">
        <f t="shared" ref="I587:J588" si="236">I588</f>
        <v>0</v>
      </c>
      <c r="J587" s="122">
        <f t="shared" si="236"/>
        <v>0</v>
      </c>
    </row>
    <row r="588" spans="2:10" s="49" customFormat="1" ht="33" hidden="1">
      <c r="B588" s="56" t="s">
        <v>125</v>
      </c>
      <c r="C588" s="118" t="s">
        <v>192</v>
      </c>
      <c r="D588" s="118" t="s">
        <v>16</v>
      </c>
      <c r="E588" s="118" t="s">
        <v>328</v>
      </c>
      <c r="F588" s="118" t="s">
        <v>336</v>
      </c>
      <c r="G588" s="121" t="s">
        <v>34</v>
      </c>
      <c r="H588" s="122">
        <f>H589</f>
        <v>0</v>
      </c>
      <c r="I588" s="122">
        <f t="shared" si="236"/>
        <v>0</v>
      </c>
      <c r="J588" s="122">
        <f t="shared" si="236"/>
        <v>0</v>
      </c>
    </row>
    <row r="589" spans="2:10" s="49" customFormat="1" ht="33" hidden="1">
      <c r="B589" s="56" t="s">
        <v>23</v>
      </c>
      <c r="C589" s="118" t="s">
        <v>192</v>
      </c>
      <c r="D589" s="118" t="s">
        <v>16</v>
      </c>
      <c r="E589" s="118" t="s">
        <v>328</v>
      </c>
      <c r="F589" s="118" t="s">
        <v>336</v>
      </c>
      <c r="G589" s="121" t="s">
        <v>24</v>
      </c>
      <c r="H589" s="122"/>
      <c r="I589" s="122"/>
      <c r="J589" s="122"/>
    </row>
    <row r="590" spans="2:10" s="49" customFormat="1" hidden="1">
      <c r="B590" s="56" t="s">
        <v>165</v>
      </c>
      <c r="C590" s="118" t="s">
        <v>192</v>
      </c>
      <c r="D590" s="118" t="s">
        <v>16</v>
      </c>
      <c r="E590" s="118" t="s">
        <v>328</v>
      </c>
      <c r="F590" s="118" t="s">
        <v>166</v>
      </c>
      <c r="G590" s="121"/>
      <c r="H590" s="122">
        <f>H591</f>
        <v>0</v>
      </c>
      <c r="I590" s="122">
        <f t="shared" ref="I590:J591" si="237">I591</f>
        <v>0</v>
      </c>
      <c r="J590" s="122">
        <f t="shared" si="237"/>
        <v>0</v>
      </c>
    </row>
    <row r="591" spans="2:10" s="49" customFormat="1" ht="33" hidden="1">
      <c r="B591" s="56" t="s">
        <v>125</v>
      </c>
      <c r="C591" s="118" t="s">
        <v>192</v>
      </c>
      <c r="D591" s="118" t="s">
        <v>16</v>
      </c>
      <c r="E591" s="118" t="s">
        <v>328</v>
      </c>
      <c r="F591" s="118" t="s">
        <v>166</v>
      </c>
      <c r="G591" s="121" t="s">
        <v>34</v>
      </c>
      <c r="H591" s="122">
        <f>H592</f>
        <v>0</v>
      </c>
      <c r="I591" s="122">
        <f t="shared" si="237"/>
        <v>0</v>
      </c>
      <c r="J591" s="122">
        <f t="shared" si="237"/>
        <v>0</v>
      </c>
    </row>
    <row r="592" spans="2:10" s="49" customFormat="1" ht="33" hidden="1">
      <c r="B592" s="56" t="s">
        <v>23</v>
      </c>
      <c r="C592" s="118" t="s">
        <v>192</v>
      </c>
      <c r="D592" s="118" t="s">
        <v>16</v>
      </c>
      <c r="E592" s="118" t="s">
        <v>328</v>
      </c>
      <c r="F592" s="118" t="s">
        <v>166</v>
      </c>
      <c r="G592" s="121" t="s">
        <v>24</v>
      </c>
      <c r="H592" s="122"/>
      <c r="I592" s="122"/>
      <c r="J592" s="122"/>
    </row>
    <row r="593" spans="2:10" s="49" customFormat="1" ht="33" hidden="1">
      <c r="B593" s="56" t="s">
        <v>337</v>
      </c>
      <c r="C593" s="118" t="s">
        <v>192</v>
      </c>
      <c r="D593" s="118" t="s">
        <v>16</v>
      </c>
      <c r="E593" s="121" t="s">
        <v>338</v>
      </c>
      <c r="F593" s="118" t="s">
        <v>18</v>
      </c>
      <c r="G593" s="121"/>
      <c r="H593" s="122">
        <f>H594+H597</f>
        <v>0</v>
      </c>
      <c r="I593" s="122">
        <f t="shared" ref="I593:J593" si="238">I594+I597</f>
        <v>0</v>
      </c>
      <c r="J593" s="122">
        <f t="shared" si="238"/>
        <v>0</v>
      </c>
    </row>
    <row r="594" spans="2:10" s="49" customFormat="1" hidden="1">
      <c r="B594" s="56" t="s">
        <v>339</v>
      </c>
      <c r="C594" s="118" t="s">
        <v>192</v>
      </c>
      <c r="D594" s="118" t="s">
        <v>16</v>
      </c>
      <c r="E594" s="118" t="s">
        <v>338</v>
      </c>
      <c r="F594" s="118" t="s">
        <v>340</v>
      </c>
      <c r="G594" s="121"/>
      <c r="H594" s="122">
        <f>H595</f>
        <v>0</v>
      </c>
      <c r="I594" s="122">
        <f t="shared" ref="I594:J595" si="239">I595</f>
        <v>0</v>
      </c>
      <c r="J594" s="122">
        <f t="shared" si="239"/>
        <v>0</v>
      </c>
    </row>
    <row r="595" spans="2:10" s="49" customFormat="1" ht="33" hidden="1">
      <c r="B595" s="56" t="s">
        <v>125</v>
      </c>
      <c r="C595" s="118" t="s">
        <v>192</v>
      </c>
      <c r="D595" s="118" t="s">
        <v>16</v>
      </c>
      <c r="E595" s="118" t="s">
        <v>338</v>
      </c>
      <c r="F595" s="118" t="s">
        <v>340</v>
      </c>
      <c r="G595" s="121" t="s">
        <v>34</v>
      </c>
      <c r="H595" s="122">
        <f>H596</f>
        <v>0</v>
      </c>
      <c r="I595" s="122">
        <f t="shared" si="239"/>
        <v>0</v>
      </c>
      <c r="J595" s="122">
        <f t="shared" si="239"/>
        <v>0</v>
      </c>
    </row>
    <row r="596" spans="2:10" s="49" customFormat="1" ht="33" hidden="1">
      <c r="B596" s="56" t="s">
        <v>23</v>
      </c>
      <c r="C596" s="118" t="s">
        <v>192</v>
      </c>
      <c r="D596" s="118" t="s">
        <v>16</v>
      </c>
      <c r="E596" s="118" t="s">
        <v>338</v>
      </c>
      <c r="F596" s="118" t="s">
        <v>340</v>
      </c>
      <c r="G596" s="121" t="s">
        <v>24</v>
      </c>
      <c r="H596" s="122"/>
      <c r="I596" s="122"/>
      <c r="J596" s="122"/>
    </row>
    <row r="597" spans="2:10" s="49" customFormat="1" hidden="1">
      <c r="B597" s="56" t="s">
        <v>165</v>
      </c>
      <c r="C597" s="118" t="s">
        <v>192</v>
      </c>
      <c r="D597" s="118" t="s">
        <v>16</v>
      </c>
      <c r="E597" s="118" t="s">
        <v>338</v>
      </c>
      <c r="F597" s="118" t="s">
        <v>166</v>
      </c>
      <c r="G597" s="121"/>
      <c r="H597" s="122">
        <f>H598</f>
        <v>0</v>
      </c>
      <c r="I597" s="122">
        <f t="shared" ref="I597:J598" si="240">I598</f>
        <v>0</v>
      </c>
      <c r="J597" s="122">
        <f t="shared" si="240"/>
        <v>0</v>
      </c>
    </row>
    <row r="598" spans="2:10" s="49" customFormat="1" ht="33" hidden="1">
      <c r="B598" s="56" t="s">
        <v>125</v>
      </c>
      <c r="C598" s="118" t="s">
        <v>192</v>
      </c>
      <c r="D598" s="118" t="s">
        <v>16</v>
      </c>
      <c r="E598" s="118" t="s">
        <v>338</v>
      </c>
      <c r="F598" s="118" t="s">
        <v>166</v>
      </c>
      <c r="G598" s="121" t="s">
        <v>34</v>
      </c>
      <c r="H598" s="122">
        <f>H599</f>
        <v>0</v>
      </c>
      <c r="I598" s="122">
        <f t="shared" si="240"/>
        <v>0</v>
      </c>
      <c r="J598" s="122">
        <f t="shared" si="240"/>
        <v>0</v>
      </c>
    </row>
    <row r="599" spans="2:10" s="49" customFormat="1" ht="33" hidden="1">
      <c r="B599" s="56" t="s">
        <v>23</v>
      </c>
      <c r="C599" s="118" t="s">
        <v>192</v>
      </c>
      <c r="D599" s="118" t="s">
        <v>16</v>
      </c>
      <c r="E599" s="118" t="s">
        <v>338</v>
      </c>
      <c r="F599" s="118" t="s">
        <v>166</v>
      </c>
      <c r="G599" s="121" t="s">
        <v>24</v>
      </c>
      <c r="H599" s="122"/>
      <c r="I599" s="122"/>
      <c r="J599" s="122"/>
    </row>
    <row r="600" spans="2:10" s="49" customFormat="1" ht="33" hidden="1">
      <c r="B600" s="49" t="s">
        <v>341</v>
      </c>
      <c r="C600" s="115" t="s">
        <v>192</v>
      </c>
      <c r="D600" s="115" t="s">
        <v>16</v>
      </c>
      <c r="E600" s="124" t="s">
        <v>342</v>
      </c>
      <c r="F600" s="115" t="s">
        <v>18</v>
      </c>
      <c r="G600" s="124"/>
      <c r="H600" s="145">
        <f>H601+H604+H607+H610+H613+H616+H619</f>
        <v>150</v>
      </c>
      <c r="I600" s="145">
        <f t="shared" ref="I600:J600" si="241">I601+I604+I607+I610+I613+I616+I619</f>
        <v>100</v>
      </c>
      <c r="J600" s="145">
        <f t="shared" si="241"/>
        <v>50</v>
      </c>
    </row>
    <row r="601" spans="2:10" s="49" customFormat="1" ht="33" hidden="1">
      <c r="B601" s="56" t="s">
        <v>349</v>
      </c>
      <c r="C601" s="118" t="s">
        <v>192</v>
      </c>
      <c r="D601" s="118" t="s">
        <v>16</v>
      </c>
      <c r="E601" s="118" t="s">
        <v>342</v>
      </c>
      <c r="F601" s="118" t="s">
        <v>350</v>
      </c>
      <c r="G601" s="121"/>
      <c r="H601" s="122">
        <f>H602</f>
        <v>0</v>
      </c>
      <c r="I601" s="122">
        <f t="shared" ref="I601:J602" si="242">I602</f>
        <v>0</v>
      </c>
      <c r="J601" s="122">
        <f t="shared" si="242"/>
        <v>0</v>
      </c>
    </row>
    <row r="602" spans="2:10" s="49" customFormat="1" ht="33" hidden="1">
      <c r="B602" s="56" t="s">
        <v>125</v>
      </c>
      <c r="C602" s="118" t="s">
        <v>192</v>
      </c>
      <c r="D602" s="118" t="s">
        <v>16</v>
      </c>
      <c r="E602" s="118" t="s">
        <v>342</v>
      </c>
      <c r="F602" s="118" t="s">
        <v>350</v>
      </c>
      <c r="G602" s="121" t="s">
        <v>34</v>
      </c>
      <c r="H602" s="122">
        <f>H603</f>
        <v>0</v>
      </c>
      <c r="I602" s="122">
        <f t="shared" si="242"/>
        <v>0</v>
      </c>
      <c r="J602" s="122">
        <f t="shared" si="242"/>
        <v>0</v>
      </c>
    </row>
    <row r="603" spans="2:10" s="49" customFormat="1" ht="33" hidden="1">
      <c r="B603" s="56" t="s">
        <v>23</v>
      </c>
      <c r="C603" s="118" t="s">
        <v>192</v>
      </c>
      <c r="D603" s="118" t="s">
        <v>16</v>
      </c>
      <c r="E603" s="118" t="s">
        <v>342</v>
      </c>
      <c r="F603" s="118" t="s">
        <v>350</v>
      </c>
      <c r="G603" s="121" t="s">
        <v>24</v>
      </c>
      <c r="H603" s="122"/>
      <c r="I603" s="122"/>
      <c r="J603" s="122"/>
    </row>
    <row r="604" spans="2:10" s="49" customFormat="1" ht="33" hidden="1">
      <c r="B604" s="56" t="s">
        <v>351</v>
      </c>
      <c r="C604" s="118" t="s">
        <v>192</v>
      </c>
      <c r="D604" s="118" t="s">
        <v>16</v>
      </c>
      <c r="E604" s="118" t="s">
        <v>342</v>
      </c>
      <c r="F604" s="118" t="s">
        <v>352</v>
      </c>
      <c r="G604" s="121"/>
      <c r="H604" s="122">
        <f>H605</f>
        <v>0</v>
      </c>
      <c r="I604" s="122">
        <f t="shared" ref="I604:J605" si="243">I605</f>
        <v>0</v>
      </c>
      <c r="J604" s="122">
        <f t="shared" si="243"/>
        <v>0</v>
      </c>
    </row>
    <row r="605" spans="2:10" s="49" customFormat="1" ht="33" hidden="1">
      <c r="B605" s="56" t="s">
        <v>125</v>
      </c>
      <c r="C605" s="118" t="s">
        <v>192</v>
      </c>
      <c r="D605" s="118" t="s">
        <v>16</v>
      </c>
      <c r="E605" s="118" t="s">
        <v>342</v>
      </c>
      <c r="F605" s="118" t="s">
        <v>352</v>
      </c>
      <c r="G605" s="121" t="s">
        <v>34</v>
      </c>
      <c r="H605" s="122">
        <f>H606</f>
        <v>0</v>
      </c>
      <c r="I605" s="122">
        <f t="shared" si="243"/>
        <v>0</v>
      </c>
      <c r="J605" s="122">
        <f t="shared" si="243"/>
        <v>0</v>
      </c>
    </row>
    <row r="606" spans="2:10" s="49" customFormat="1" ht="33" hidden="1">
      <c r="B606" s="56" t="s">
        <v>23</v>
      </c>
      <c r="C606" s="118" t="s">
        <v>192</v>
      </c>
      <c r="D606" s="118" t="s">
        <v>16</v>
      </c>
      <c r="E606" s="118" t="s">
        <v>342</v>
      </c>
      <c r="F606" s="118" t="s">
        <v>352</v>
      </c>
      <c r="G606" s="121" t="s">
        <v>24</v>
      </c>
      <c r="H606" s="122"/>
      <c r="I606" s="122"/>
      <c r="J606" s="122"/>
    </row>
    <row r="607" spans="2:10" s="49" customFormat="1" ht="33" hidden="1">
      <c r="B607" s="56" t="s">
        <v>343</v>
      </c>
      <c r="C607" s="118" t="s">
        <v>192</v>
      </c>
      <c r="D607" s="118" t="s">
        <v>16</v>
      </c>
      <c r="E607" s="118" t="s">
        <v>342</v>
      </c>
      <c r="F607" s="118" t="s">
        <v>344</v>
      </c>
      <c r="G607" s="121"/>
      <c r="H607" s="122">
        <f>H608</f>
        <v>0</v>
      </c>
      <c r="I607" s="122">
        <f t="shared" ref="I607:J608" si="244">I608</f>
        <v>0</v>
      </c>
      <c r="J607" s="122">
        <f t="shared" si="244"/>
        <v>0</v>
      </c>
    </row>
    <row r="608" spans="2:10" s="49" customFormat="1" ht="33" hidden="1">
      <c r="B608" s="56" t="s">
        <v>125</v>
      </c>
      <c r="C608" s="118" t="s">
        <v>192</v>
      </c>
      <c r="D608" s="118" t="s">
        <v>16</v>
      </c>
      <c r="E608" s="118" t="s">
        <v>342</v>
      </c>
      <c r="F608" s="118" t="s">
        <v>344</v>
      </c>
      <c r="G608" s="121" t="s">
        <v>34</v>
      </c>
      <c r="H608" s="122">
        <f>H609</f>
        <v>0</v>
      </c>
      <c r="I608" s="122">
        <f t="shared" si="244"/>
        <v>0</v>
      </c>
      <c r="J608" s="122">
        <f t="shared" si="244"/>
        <v>0</v>
      </c>
    </row>
    <row r="609" spans="2:10" s="49" customFormat="1" ht="33" hidden="1">
      <c r="B609" s="56" t="s">
        <v>23</v>
      </c>
      <c r="C609" s="118" t="s">
        <v>192</v>
      </c>
      <c r="D609" s="118" t="s">
        <v>16</v>
      </c>
      <c r="E609" s="118" t="s">
        <v>342</v>
      </c>
      <c r="F609" s="118" t="s">
        <v>344</v>
      </c>
      <c r="G609" s="121" t="s">
        <v>24</v>
      </c>
      <c r="H609" s="122"/>
      <c r="I609" s="122"/>
      <c r="J609" s="122"/>
    </row>
    <row r="610" spans="2:10" s="49" customFormat="1" hidden="1">
      <c r="B610" s="56" t="s">
        <v>345</v>
      </c>
      <c r="C610" s="118" t="s">
        <v>192</v>
      </c>
      <c r="D610" s="118" t="s">
        <v>16</v>
      </c>
      <c r="E610" s="118" t="s">
        <v>342</v>
      </c>
      <c r="F610" s="118" t="s">
        <v>346</v>
      </c>
      <c r="G610" s="121"/>
      <c r="H610" s="122">
        <f>H611</f>
        <v>150</v>
      </c>
      <c r="I610" s="122">
        <f t="shared" ref="I610:J611" si="245">I611</f>
        <v>100</v>
      </c>
      <c r="J610" s="122">
        <f t="shared" si="245"/>
        <v>50</v>
      </c>
    </row>
    <row r="611" spans="2:10" s="49" customFormat="1" ht="33" hidden="1">
      <c r="B611" s="56" t="s">
        <v>125</v>
      </c>
      <c r="C611" s="118" t="s">
        <v>192</v>
      </c>
      <c r="D611" s="118" t="s">
        <v>16</v>
      </c>
      <c r="E611" s="118" t="s">
        <v>342</v>
      </c>
      <c r="F611" s="118" t="s">
        <v>346</v>
      </c>
      <c r="G611" s="121" t="s">
        <v>34</v>
      </c>
      <c r="H611" s="122">
        <f>H612</f>
        <v>150</v>
      </c>
      <c r="I611" s="122">
        <f t="shared" si="245"/>
        <v>100</v>
      </c>
      <c r="J611" s="122">
        <f t="shared" si="245"/>
        <v>50</v>
      </c>
    </row>
    <row r="612" spans="2:10" s="49" customFormat="1" ht="33.75" hidden="1">
      <c r="B612" s="56" t="s">
        <v>23</v>
      </c>
      <c r="C612" s="118" t="s">
        <v>192</v>
      </c>
      <c r="D612" s="118" t="s">
        <v>16</v>
      </c>
      <c r="E612" s="118" t="s">
        <v>342</v>
      </c>
      <c r="F612" s="118" t="s">
        <v>346</v>
      </c>
      <c r="G612" s="121" t="s">
        <v>24</v>
      </c>
      <c r="H612" s="11">
        <f>150</f>
        <v>150</v>
      </c>
      <c r="I612" s="11">
        <f>100</f>
        <v>100</v>
      </c>
      <c r="J612" s="11">
        <f>50</f>
        <v>50</v>
      </c>
    </row>
    <row r="613" spans="2:10" s="49" customFormat="1" hidden="1">
      <c r="B613" s="56" t="s">
        <v>347</v>
      </c>
      <c r="C613" s="118" t="s">
        <v>192</v>
      </c>
      <c r="D613" s="118" t="s">
        <v>16</v>
      </c>
      <c r="E613" s="118" t="s">
        <v>342</v>
      </c>
      <c r="F613" s="118" t="s">
        <v>348</v>
      </c>
      <c r="G613" s="121"/>
      <c r="H613" s="122">
        <f>H614</f>
        <v>0</v>
      </c>
      <c r="I613" s="122">
        <f t="shared" ref="I613:J614" si="246">I614</f>
        <v>0</v>
      </c>
      <c r="J613" s="122">
        <f t="shared" si="246"/>
        <v>0</v>
      </c>
    </row>
    <row r="614" spans="2:10" s="49" customFormat="1" ht="33" hidden="1">
      <c r="B614" s="56" t="s">
        <v>125</v>
      </c>
      <c r="C614" s="118" t="s">
        <v>192</v>
      </c>
      <c r="D614" s="118" t="s">
        <v>16</v>
      </c>
      <c r="E614" s="118" t="s">
        <v>342</v>
      </c>
      <c r="F614" s="118" t="s">
        <v>348</v>
      </c>
      <c r="G614" s="121" t="s">
        <v>34</v>
      </c>
      <c r="H614" s="122">
        <f>H615</f>
        <v>0</v>
      </c>
      <c r="I614" s="122">
        <f t="shared" si="246"/>
        <v>0</v>
      </c>
      <c r="J614" s="122">
        <f t="shared" si="246"/>
        <v>0</v>
      </c>
    </row>
    <row r="615" spans="2:10" s="49" customFormat="1" ht="33" hidden="1">
      <c r="B615" s="56" t="s">
        <v>23</v>
      </c>
      <c r="C615" s="118" t="s">
        <v>192</v>
      </c>
      <c r="D615" s="118" t="s">
        <v>16</v>
      </c>
      <c r="E615" s="118" t="s">
        <v>342</v>
      </c>
      <c r="F615" s="118" t="s">
        <v>348</v>
      </c>
      <c r="G615" s="121" t="s">
        <v>24</v>
      </c>
      <c r="H615" s="122"/>
      <c r="I615" s="122"/>
      <c r="J615" s="122"/>
    </row>
    <row r="616" spans="2:10" s="49" customFormat="1" hidden="1">
      <c r="B616" s="56" t="s">
        <v>473</v>
      </c>
      <c r="C616" s="118" t="s">
        <v>192</v>
      </c>
      <c r="D616" s="118" t="s">
        <v>16</v>
      </c>
      <c r="E616" s="118" t="s">
        <v>342</v>
      </c>
      <c r="F616" s="118" t="s">
        <v>474</v>
      </c>
      <c r="G616" s="121"/>
      <c r="H616" s="122">
        <f>H617</f>
        <v>0</v>
      </c>
      <c r="I616" s="122">
        <f t="shared" ref="I616:J617" si="247">I617</f>
        <v>0</v>
      </c>
      <c r="J616" s="122">
        <f t="shared" si="247"/>
        <v>0</v>
      </c>
    </row>
    <row r="617" spans="2:10" s="49" customFormat="1" ht="33" hidden="1">
      <c r="B617" s="56" t="s">
        <v>125</v>
      </c>
      <c r="C617" s="118" t="s">
        <v>192</v>
      </c>
      <c r="D617" s="118" t="s">
        <v>16</v>
      </c>
      <c r="E617" s="118" t="s">
        <v>342</v>
      </c>
      <c r="F617" s="118" t="s">
        <v>474</v>
      </c>
      <c r="G617" s="121" t="s">
        <v>34</v>
      </c>
      <c r="H617" s="122">
        <f>H618</f>
        <v>0</v>
      </c>
      <c r="I617" s="122">
        <f t="shared" si="247"/>
        <v>0</v>
      </c>
      <c r="J617" s="122">
        <f t="shared" si="247"/>
        <v>0</v>
      </c>
    </row>
    <row r="618" spans="2:10" s="49" customFormat="1" ht="33" hidden="1">
      <c r="B618" s="56" t="s">
        <v>23</v>
      </c>
      <c r="C618" s="118" t="s">
        <v>192</v>
      </c>
      <c r="D618" s="118" t="s">
        <v>16</v>
      </c>
      <c r="E618" s="118" t="s">
        <v>342</v>
      </c>
      <c r="F618" s="118" t="s">
        <v>474</v>
      </c>
      <c r="G618" s="121" t="s">
        <v>24</v>
      </c>
      <c r="H618" s="122"/>
      <c r="I618" s="122"/>
      <c r="J618" s="122"/>
    </row>
    <row r="619" spans="2:10" s="49" customFormat="1" hidden="1">
      <c r="B619" s="56" t="s">
        <v>165</v>
      </c>
      <c r="C619" s="118" t="s">
        <v>192</v>
      </c>
      <c r="D619" s="118" t="s">
        <v>16</v>
      </c>
      <c r="E619" s="118" t="s">
        <v>342</v>
      </c>
      <c r="F619" s="118" t="s">
        <v>166</v>
      </c>
      <c r="G619" s="121"/>
      <c r="H619" s="122">
        <f>H620</f>
        <v>0</v>
      </c>
      <c r="I619" s="122">
        <f t="shared" ref="I619:J620" si="248">I620</f>
        <v>0</v>
      </c>
      <c r="J619" s="122">
        <f t="shared" si="248"/>
        <v>0</v>
      </c>
    </row>
    <row r="620" spans="2:10" s="49" customFormat="1" ht="33" hidden="1">
      <c r="B620" s="56" t="s">
        <v>125</v>
      </c>
      <c r="C620" s="118" t="s">
        <v>192</v>
      </c>
      <c r="D620" s="118" t="s">
        <v>16</v>
      </c>
      <c r="E620" s="118" t="s">
        <v>342</v>
      </c>
      <c r="F620" s="118" t="s">
        <v>166</v>
      </c>
      <c r="G620" s="121" t="s">
        <v>34</v>
      </c>
      <c r="H620" s="122">
        <f>H621</f>
        <v>0</v>
      </c>
      <c r="I620" s="122">
        <f t="shared" si="248"/>
        <v>0</v>
      </c>
      <c r="J620" s="122">
        <f t="shared" si="248"/>
        <v>0</v>
      </c>
    </row>
    <row r="621" spans="2:10" s="49" customFormat="1" ht="33" hidden="1">
      <c r="B621" s="56" t="s">
        <v>23</v>
      </c>
      <c r="C621" s="118" t="s">
        <v>192</v>
      </c>
      <c r="D621" s="118" t="s">
        <v>16</v>
      </c>
      <c r="E621" s="118" t="s">
        <v>342</v>
      </c>
      <c r="F621" s="118" t="s">
        <v>166</v>
      </c>
      <c r="G621" s="121" t="s">
        <v>24</v>
      </c>
      <c r="H621" s="122"/>
      <c r="I621" s="122"/>
      <c r="J621" s="122"/>
    </row>
    <row r="622" spans="2:10" s="56" customFormat="1" ht="66" hidden="1">
      <c r="B622" s="56" t="s">
        <v>390</v>
      </c>
      <c r="C622" s="118" t="s">
        <v>192</v>
      </c>
      <c r="D622" s="118" t="s">
        <v>16</v>
      </c>
      <c r="E622" s="118" t="s">
        <v>391</v>
      </c>
      <c r="F622" s="118" t="s">
        <v>18</v>
      </c>
      <c r="G622" s="103"/>
      <c r="H622" s="120">
        <f t="shared" ref="H622:J624" si="249">H623</f>
        <v>0</v>
      </c>
      <c r="I622" s="120">
        <f t="shared" si="249"/>
        <v>0</v>
      </c>
      <c r="J622" s="120">
        <f t="shared" si="249"/>
        <v>0</v>
      </c>
    </row>
    <row r="623" spans="2:10" s="56" customFormat="1" ht="49.5" hidden="1">
      <c r="B623" s="56" t="s">
        <v>392</v>
      </c>
      <c r="C623" s="118" t="s">
        <v>192</v>
      </c>
      <c r="D623" s="118" t="s">
        <v>16</v>
      </c>
      <c r="E623" s="118" t="s">
        <v>391</v>
      </c>
      <c r="F623" s="118" t="s">
        <v>393</v>
      </c>
      <c r="G623" s="103"/>
      <c r="H623" s="120">
        <f t="shared" si="249"/>
        <v>0</v>
      </c>
      <c r="I623" s="120">
        <f t="shared" si="249"/>
        <v>0</v>
      </c>
      <c r="J623" s="120">
        <f t="shared" si="249"/>
        <v>0</v>
      </c>
    </row>
    <row r="624" spans="2:10" s="56" customFormat="1" ht="33" hidden="1">
      <c r="B624" s="56" t="s">
        <v>125</v>
      </c>
      <c r="C624" s="118" t="s">
        <v>192</v>
      </c>
      <c r="D624" s="118" t="s">
        <v>16</v>
      </c>
      <c r="E624" s="118" t="s">
        <v>391</v>
      </c>
      <c r="F624" s="118" t="s">
        <v>393</v>
      </c>
      <c r="G624" s="103">
        <v>200</v>
      </c>
      <c r="H624" s="120">
        <f t="shared" si="249"/>
        <v>0</v>
      </c>
      <c r="I624" s="120">
        <f t="shared" si="249"/>
        <v>0</v>
      </c>
      <c r="J624" s="120">
        <f t="shared" si="249"/>
        <v>0</v>
      </c>
    </row>
    <row r="625" spans="2:10" s="56" customFormat="1" ht="33" hidden="1">
      <c r="B625" s="56" t="s">
        <v>23</v>
      </c>
      <c r="C625" s="118" t="s">
        <v>192</v>
      </c>
      <c r="D625" s="118" t="s">
        <v>16</v>
      </c>
      <c r="E625" s="118" t="s">
        <v>391</v>
      </c>
      <c r="F625" s="118" t="s">
        <v>393</v>
      </c>
      <c r="G625" s="103">
        <v>240</v>
      </c>
      <c r="H625" s="120"/>
      <c r="I625" s="120"/>
      <c r="J625" s="120"/>
    </row>
    <row r="626" spans="2:10" s="49" customFormat="1" ht="33" hidden="1">
      <c r="B626" s="56" t="s">
        <v>475</v>
      </c>
      <c r="C626" s="118" t="s">
        <v>192</v>
      </c>
      <c r="D626" s="118" t="s">
        <v>16</v>
      </c>
      <c r="E626" s="121" t="s">
        <v>419</v>
      </c>
      <c r="F626" s="118" t="s">
        <v>18</v>
      </c>
      <c r="G626" s="121"/>
      <c r="H626" s="122">
        <f>H627</f>
        <v>0</v>
      </c>
      <c r="I626" s="122">
        <f t="shared" ref="I626:J628" si="250">I627</f>
        <v>0</v>
      </c>
      <c r="J626" s="122">
        <f t="shared" si="250"/>
        <v>0</v>
      </c>
    </row>
    <row r="627" spans="2:10" s="49" customFormat="1" ht="33" hidden="1">
      <c r="B627" s="56" t="s">
        <v>476</v>
      </c>
      <c r="C627" s="118" t="s">
        <v>192</v>
      </c>
      <c r="D627" s="118" t="s">
        <v>16</v>
      </c>
      <c r="E627" s="121" t="s">
        <v>419</v>
      </c>
      <c r="F627" s="118" t="s">
        <v>477</v>
      </c>
      <c r="G627" s="121"/>
      <c r="H627" s="122">
        <f>H628</f>
        <v>0</v>
      </c>
      <c r="I627" s="122">
        <f t="shared" si="250"/>
        <v>0</v>
      </c>
      <c r="J627" s="122">
        <f t="shared" si="250"/>
        <v>0</v>
      </c>
    </row>
    <row r="628" spans="2:10" s="49" customFormat="1" ht="33" hidden="1">
      <c r="B628" s="56" t="s">
        <v>125</v>
      </c>
      <c r="C628" s="118" t="s">
        <v>192</v>
      </c>
      <c r="D628" s="118" t="s">
        <v>16</v>
      </c>
      <c r="E628" s="121" t="s">
        <v>419</v>
      </c>
      <c r="F628" s="118" t="s">
        <v>477</v>
      </c>
      <c r="G628" s="121" t="s">
        <v>34</v>
      </c>
      <c r="H628" s="122">
        <f>H629</f>
        <v>0</v>
      </c>
      <c r="I628" s="122">
        <f t="shared" si="250"/>
        <v>0</v>
      </c>
      <c r="J628" s="122">
        <f t="shared" si="250"/>
        <v>0</v>
      </c>
    </row>
    <row r="629" spans="2:10" s="49" customFormat="1" ht="33" hidden="1">
      <c r="B629" s="56" t="s">
        <v>23</v>
      </c>
      <c r="C629" s="118" t="s">
        <v>192</v>
      </c>
      <c r="D629" s="118" t="s">
        <v>16</v>
      </c>
      <c r="E629" s="121" t="s">
        <v>419</v>
      </c>
      <c r="F629" s="118" t="s">
        <v>477</v>
      </c>
      <c r="G629" s="121" t="s">
        <v>24</v>
      </c>
      <c r="H629" s="122"/>
      <c r="I629" s="122"/>
      <c r="J629" s="122"/>
    </row>
    <row r="630" spans="2:10" s="49" customFormat="1" ht="33" hidden="1">
      <c r="B630" s="56" t="s">
        <v>478</v>
      </c>
      <c r="C630" s="118" t="s">
        <v>192</v>
      </c>
      <c r="D630" s="118" t="s">
        <v>16</v>
      </c>
      <c r="E630" s="121" t="s">
        <v>427</v>
      </c>
      <c r="F630" s="118" t="s">
        <v>18</v>
      </c>
      <c r="G630" s="121"/>
      <c r="H630" s="122">
        <f>H631</f>
        <v>0</v>
      </c>
      <c r="I630" s="122">
        <f t="shared" ref="I630:J632" si="251">I631</f>
        <v>0</v>
      </c>
      <c r="J630" s="122">
        <f t="shared" si="251"/>
        <v>0</v>
      </c>
    </row>
    <row r="631" spans="2:10" s="49" customFormat="1" ht="33" hidden="1">
      <c r="B631" s="56" t="s">
        <v>479</v>
      </c>
      <c r="C631" s="118" t="s">
        <v>192</v>
      </c>
      <c r="D631" s="118" t="s">
        <v>16</v>
      </c>
      <c r="E631" s="121" t="s">
        <v>427</v>
      </c>
      <c r="F631" s="118" t="s">
        <v>480</v>
      </c>
      <c r="G631" s="121"/>
      <c r="H631" s="122">
        <f>H632</f>
        <v>0</v>
      </c>
      <c r="I631" s="122">
        <f t="shared" si="251"/>
        <v>0</v>
      </c>
      <c r="J631" s="122">
        <f t="shared" si="251"/>
        <v>0</v>
      </c>
    </row>
    <row r="632" spans="2:10" s="49" customFormat="1" ht="33" hidden="1">
      <c r="B632" s="56" t="s">
        <v>125</v>
      </c>
      <c r="C632" s="118" t="s">
        <v>192</v>
      </c>
      <c r="D632" s="118" t="s">
        <v>16</v>
      </c>
      <c r="E632" s="121" t="s">
        <v>427</v>
      </c>
      <c r="F632" s="118" t="s">
        <v>480</v>
      </c>
      <c r="G632" s="121" t="s">
        <v>34</v>
      </c>
      <c r="H632" s="122">
        <f>H633</f>
        <v>0</v>
      </c>
      <c r="I632" s="122">
        <f t="shared" si="251"/>
        <v>0</v>
      </c>
      <c r="J632" s="122">
        <f t="shared" si="251"/>
        <v>0</v>
      </c>
    </row>
    <row r="633" spans="2:10" s="49" customFormat="1" ht="33" hidden="1">
      <c r="B633" s="56" t="s">
        <v>23</v>
      </c>
      <c r="C633" s="118" t="s">
        <v>192</v>
      </c>
      <c r="D633" s="118" t="s">
        <v>16</v>
      </c>
      <c r="E633" s="121" t="s">
        <v>427</v>
      </c>
      <c r="F633" s="118" t="s">
        <v>480</v>
      </c>
      <c r="G633" s="121" t="s">
        <v>24</v>
      </c>
      <c r="H633" s="122"/>
      <c r="I633" s="122"/>
      <c r="J633" s="122"/>
    </row>
    <row r="634" spans="2:10" s="49" customFormat="1" ht="49.5" hidden="1">
      <c r="B634" s="56" t="s">
        <v>481</v>
      </c>
      <c r="C634" s="118" t="s">
        <v>192</v>
      </c>
      <c r="D634" s="118" t="s">
        <v>16</v>
      </c>
      <c r="E634" s="121" t="s">
        <v>431</v>
      </c>
      <c r="F634" s="118" t="s">
        <v>18</v>
      </c>
      <c r="G634" s="121"/>
      <c r="H634" s="122">
        <f>H635</f>
        <v>0</v>
      </c>
      <c r="I634" s="122">
        <f t="shared" ref="I634:J636" si="252">I635</f>
        <v>0</v>
      </c>
      <c r="J634" s="122">
        <f t="shared" si="252"/>
        <v>0</v>
      </c>
    </row>
    <row r="635" spans="2:10" s="49" customFormat="1" ht="33" hidden="1">
      <c r="B635" s="56" t="s">
        <v>482</v>
      </c>
      <c r="C635" s="118" t="s">
        <v>192</v>
      </c>
      <c r="D635" s="118" t="s">
        <v>16</v>
      </c>
      <c r="E635" s="121" t="s">
        <v>431</v>
      </c>
      <c r="F635" s="118" t="s">
        <v>483</v>
      </c>
      <c r="G635" s="121"/>
      <c r="H635" s="122">
        <f>H636</f>
        <v>0</v>
      </c>
      <c r="I635" s="122">
        <f t="shared" si="252"/>
        <v>0</v>
      </c>
      <c r="J635" s="122">
        <f t="shared" si="252"/>
        <v>0</v>
      </c>
    </row>
    <row r="636" spans="2:10" s="49" customFormat="1" ht="33" hidden="1">
      <c r="B636" s="56" t="s">
        <v>125</v>
      </c>
      <c r="C636" s="118" t="s">
        <v>192</v>
      </c>
      <c r="D636" s="118" t="s">
        <v>16</v>
      </c>
      <c r="E636" s="121" t="s">
        <v>431</v>
      </c>
      <c r="F636" s="118" t="s">
        <v>483</v>
      </c>
      <c r="G636" s="121" t="s">
        <v>34</v>
      </c>
      <c r="H636" s="122">
        <f>H637</f>
        <v>0</v>
      </c>
      <c r="I636" s="122">
        <f t="shared" si="252"/>
        <v>0</v>
      </c>
      <c r="J636" s="122">
        <f t="shared" si="252"/>
        <v>0</v>
      </c>
    </row>
    <row r="637" spans="2:10" s="49" customFormat="1" ht="33" hidden="1">
      <c r="B637" s="56" t="s">
        <v>23</v>
      </c>
      <c r="C637" s="118" t="s">
        <v>192</v>
      </c>
      <c r="D637" s="118" t="s">
        <v>16</v>
      </c>
      <c r="E637" s="121" t="s">
        <v>431</v>
      </c>
      <c r="F637" s="118" t="s">
        <v>483</v>
      </c>
      <c r="G637" s="121" t="s">
        <v>24</v>
      </c>
      <c r="H637" s="122"/>
      <c r="I637" s="122"/>
      <c r="J637" s="122"/>
    </row>
    <row r="638" spans="2:10" s="49" customFormat="1" ht="33" hidden="1">
      <c r="B638" s="56" t="s">
        <v>484</v>
      </c>
      <c r="C638" s="118" t="s">
        <v>192</v>
      </c>
      <c r="D638" s="118" t="s">
        <v>16</v>
      </c>
      <c r="E638" s="121" t="s">
        <v>485</v>
      </c>
      <c r="F638" s="118" t="s">
        <v>18</v>
      </c>
      <c r="G638" s="121"/>
      <c r="H638" s="122">
        <f>H639</f>
        <v>0</v>
      </c>
      <c r="I638" s="122">
        <f t="shared" ref="I638:J640" si="253">I639</f>
        <v>0</v>
      </c>
      <c r="J638" s="122">
        <f t="shared" si="253"/>
        <v>0</v>
      </c>
    </row>
    <row r="639" spans="2:10" s="49" customFormat="1" ht="33" hidden="1">
      <c r="B639" s="56" t="s">
        <v>486</v>
      </c>
      <c r="C639" s="118" t="s">
        <v>192</v>
      </c>
      <c r="D639" s="118" t="s">
        <v>16</v>
      </c>
      <c r="E639" s="121" t="s">
        <v>485</v>
      </c>
      <c r="F639" s="118" t="s">
        <v>487</v>
      </c>
      <c r="G639" s="121"/>
      <c r="H639" s="122">
        <f>H640</f>
        <v>0</v>
      </c>
      <c r="I639" s="122">
        <f t="shared" si="253"/>
        <v>0</v>
      </c>
      <c r="J639" s="122">
        <f t="shared" si="253"/>
        <v>0</v>
      </c>
    </row>
    <row r="640" spans="2:10" s="49" customFormat="1" ht="33" hidden="1">
      <c r="B640" s="56" t="s">
        <v>125</v>
      </c>
      <c r="C640" s="118" t="s">
        <v>192</v>
      </c>
      <c r="D640" s="118" t="s">
        <v>16</v>
      </c>
      <c r="E640" s="121" t="s">
        <v>485</v>
      </c>
      <c r="F640" s="118" t="s">
        <v>487</v>
      </c>
      <c r="G640" s="121" t="s">
        <v>34</v>
      </c>
      <c r="H640" s="122">
        <f>H641</f>
        <v>0</v>
      </c>
      <c r="I640" s="122">
        <f t="shared" si="253"/>
        <v>0</v>
      </c>
      <c r="J640" s="122">
        <f t="shared" si="253"/>
        <v>0</v>
      </c>
    </row>
    <row r="641" spans="2:10" s="49" customFormat="1" ht="33" hidden="1">
      <c r="B641" s="56" t="s">
        <v>23</v>
      </c>
      <c r="C641" s="118" t="s">
        <v>192</v>
      </c>
      <c r="D641" s="118" t="s">
        <v>16</v>
      </c>
      <c r="E641" s="121" t="s">
        <v>485</v>
      </c>
      <c r="F641" s="118" t="s">
        <v>487</v>
      </c>
      <c r="G641" s="121" t="s">
        <v>24</v>
      </c>
      <c r="H641" s="122"/>
      <c r="I641" s="122"/>
      <c r="J641" s="122"/>
    </row>
    <row r="642" spans="2:10" s="49" customFormat="1" ht="33" hidden="1">
      <c r="B642" s="56" t="s">
        <v>488</v>
      </c>
      <c r="C642" s="118" t="s">
        <v>192</v>
      </c>
      <c r="D642" s="118" t="s">
        <v>16</v>
      </c>
      <c r="E642" s="121" t="s">
        <v>489</v>
      </c>
      <c r="F642" s="118" t="s">
        <v>18</v>
      </c>
      <c r="G642" s="121"/>
      <c r="H642" s="122">
        <f>H643</f>
        <v>0</v>
      </c>
      <c r="I642" s="122">
        <f t="shared" ref="I642:J644" si="254">I643</f>
        <v>0</v>
      </c>
      <c r="J642" s="122">
        <f t="shared" si="254"/>
        <v>0</v>
      </c>
    </row>
    <row r="643" spans="2:10" s="49" customFormat="1" hidden="1">
      <c r="B643" s="56" t="s">
        <v>490</v>
      </c>
      <c r="C643" s="118" t="s">
        <v>192</v>
      </c>
      <c r="D643" s="118" t="s">
        <v>16</v>
      </c>
      <c r="E643" s="118" t="s">
        <v>489</v>
      </c>
      <c r="F643" s="118" t="s">
        <v>491</v>
      </c>
      <c r="G643" s="121"/>
      <c r="H643" s="122">
        <f>H644</f>
        <v>0</v>
      </c>
      <c r="I643" s="122">
        <f t="shared" si="254"/>
        <v>0</v>
      </c>
      <c r="J643" s="122">
        <f t="shared" si="254"/>
        <v>0</v>
      </c>
    </row>
    <row r="644" spans="2:10" s="49" customFormat="1" ht="33" hidden="1">
      <c r="B644" s="56" t="s">
        <v>125</v>
      </c>
      <c r="C644" s="118" t="s">
        <v>192</v>
      </c>
      <c r="D644" s="118" t="s">
        <v>16</v>
      </c>
      <c r="E644" s="118" t="s">
        <v>489</v>
      </c>
      <c r="F644" s="118" t="s">
        <v>491</v>
      </c>
      <c r="G644" s="121" t="s">
        <v>34</v>
      </c>
      <c r="H644" s="122">
        <f>H645</f>
        <v>0</v>
      </c>
      <c r="I644" s="122">
        <f t="shared" si="254"/>
        <v>0</v>
      </c>
      <c r="J644" s="122">
        <f t="shared" si="254"/>
        <v>0</v>
      </c>
    </row>
    <row r="645" spans="2:10" s="49" customFormat="1" ht="33" hidden="1">
      <c r="B645" s="56" t="s">
        <v>23</v>
      </c>
      <c r="C645" s="118" t="s">
        <v>192</v>
      </c>
      <c r="D645" s="118" t="s">
        <v>16</v>
      </c>
      <c r="E645" s="118" t="s">
        <v>489</v>
      </c>
      <c r="F645" s="118" t="s">
        <v>491</v>
      </c>
      <c r="G645" s="121" t="s">
        <v>24</v>
      </c>
      <c r="H645" s="122"/>
      <c r="I645" s="122"/>
      <c r="J645" s="122"/>
    </row>
    <row r="646" spans="2:10" s="49" customFormat="1" ht="33" hidden="1">
      <c r="B646" s="49" t="s">
        <v>492</v>
      </c>
      <c r="C646" s="115" t="s">
        <v>192</v>
      </c>
      <c r="D646" s="115" t="s">
        <v>16</v>
      </c>
      <c r="E646" s="124" t="s">
        <v>493</v>
      </c>
      <c r="F646" s="115" t="s">
        <v>18</v>
      </c>
      <c r="G646" s="124"/>
      <c r="H646" s="145">
        <f>H647</f>
        <v>1000</v>
      </c>
      <c r="I646" s="145">
        <f t="shared" ref="I646:J648" si="255">I647</f>
        <v>1000</v>
      </c>
      <c r="J646" s="145">
        <f t="shared" si="255"/>
        <v>0</v>
      </c>
    </row>
    <row r="647" spans="2:10" s="49" customFormat="1" hidden="1">
      <c r="B647" s="56" t="s">
        <v>494</v>
      </c>
      <c r="C647" s="118" t="s">
        <v>192</v>
      </c>
      <c r="D647" s="118" t="s">
        <v>16</v>
      </c>
      <c r="E647" s="118" t="s">
        <v>493</v>
      </c>
      <c r="F647" s="118" t="s">
        <v>495</v>
      </c>
      <c r="G647" s="121"/>
      <c r="H647" s="122">
        <f>H648</f>
        <v>1000</v>
      </c>
      <c r="I647" s="122">
        <f t="shared" si="255"/>
        <v>1000</v>
      </c>
      <c r="J647" s="122">
        <f t="shared" si="255"/>
        <v>0</v>
      </c>
    </row>
    <row r="648" spans="2:10" s="49" customFormat="1" ht="33" hidden="1">
      <c r="B648" s="56" t="s">
        <v>125</v>
      </c>
      <c r="C648" s="118" t="s">
        <v>192</v>
      </c>
      <c r="D648" s="118" t="s">
        <v>16</v>
      </c>
      <c r="E648" s="118" t="s">
        <v>493</v>
      </c>
      <c r="F648" s="118" t="s">
        <v>495</v>
      </c>
      <c r="G648" s="121" t="s">
        <v>34</v>
      </c>
      <c r="H648" s="122">
        <f>H649</f>
        <v>1000</v>
      </c>
      <c r="I648" s="122">
        <f t="shared" si="255"/>
        <v>1000</v>
      </c>
      <c r="J648" s="122">
        <f t="shared" si="255"/>
        <v>0</v>
      </c>
    </row>
    <row r="649" spans="2:10" s="49" customFormat="1" ht="33.75" hidden="1">
      <c r="B649" s="56" t="s">
        <v>23</v>
      </c>
      <c r="C649" s="118" t="s">
        <v>192</v>
      </c>
      <c r="D649" s="118" t="s">
        <v>16</v>
      </c>
      <c r="E649" s="118" t="s">
        <v>493</v>
      </c>
      <c r="F649" s="118" t="s">
        <v>495</v>
      </c>
      <c r="G649" s="121" t="s">
        <v>24</v>
      </c>
      <c r="H649" s="11">
        <f>1000</f>
        <v>1000</v>
      </c>
      <c r="I649" s="11">
        <f>0+1000</f>
        <v>1000</v>
      </c>
      <c r="J649" s="11">
        <f t="shared" ref="J649" si="256">1000-1000</f>
        <v>0</v>
      </c>
    </row>
    <row r="650" spans="2:10" s="49" customFormat="1" ht="33" hidden="1">
      <c r="B650" s="49" t="s">
        <v>496</v>
      </c>
      <c r="C650" s="115" t="s">
        <v>192</v>
      </c>
      <c r="D650" s="115" t="s">
        <v>16</v>
      </c>
      <c r="E650" s="124" t="s">
        <v>497</v>
      </c>
      <c r="F650" s="115" t="s">
        <v>18</v>
      </c>
      <c r="G650" s="124"/>
      <c r="H650" s="145">
        <f>H651</f>
        <v>900</v>
      </c>
      <c r="I650" s="145">
        <f t="shared" ref="I650:J652" si="257">I651</f>
        <v>600</v>
      </c>
      <c r="J650" s="145">
        <f t="shared" si="257"/>
        <v>600</v>
      </c>
    </row>
    <row r="651" spans="2:10" s="49" customFormat="1" hidden="1">
      <c r="B651" s="56" t="s">
        <v>498</v>
      </c>
      <c r="C651" s="118" t="s">
        <v>192</v>
      </c>
      <c r="D651" s="118" t="s">
        <v>16</v>
      </c>
      <c r="E651" s="118" t="s">
        <v>497</v>
      </c>
      <c r="F651" s="118" t="s">
        <v>499</v>
      </c>
      <c r="G651" s="121"/>
      <c r="H651" s="122">
        <f>H652</f>
        <v>900</v>
      </c>
      <c r="I651" s="122">
        <f t="shared" si="257"/>
        <v>600</v>
      </c>
      <c r="J651" s="122">
        <f t="shared" si="257"/>
        <v>600</v>
      </c>
    </row>
    <row r="652" spans="2:10" s="49" customFormat="1" ht="33" hidden="1">
      <c r="B652" s="56" t="s">
        <v>125</v>
      </c>
      <c r="C652" s="118" t="s">
        <v>192</v>
      </c>
      <c r="D652" s="118" t="s">
        <v>16</v>
      </c>
      <c r="E652" s="118" t="s">
        <v>497</v>
      </c>
      <c r="F652" s="118" t="s">
        <v>499</v>
      </c>
      <c r="G652" s="121" t="s">
        <v>34</v>
      </c>
      <c r="H652" s="122">
        <f>H653</f>
        <v>900</v>
      </c>
      <c r="I652" s="122">
        <f t="shared" si="257"/>
        <v>600</v>
      </c>
      <c r="J652" s="122">
        <f t="shared" si="257"/>
        <v>600</v>
      </c>
    </row>
    <row r="653" spans="2:10" s="49" customFormat="1" ht="33.75" hidden="1">
      <c r="B653" s="56" t="s">
        <v>23</v>
      </c>
      <c r="C653" s="118" t="s">
        <v>192</v>
      </c>
      <c r="D653" s="118" t="s">
        <v>16</v>
      </c>
      <c r="E653" s="118" t="s">
        <v>497</v>
      </c>
      <c r="F653" s="118" t="s">
        <v>499</v>
      </c>
      <c r="G653" s="121" t="s">
        <v>24</v>
      </c>
      <c r="H653" s="11">
        <f>1000-100</f>
        <v>900</v>
      </c>
      <c r="I653" s="11">
        <f>600</f>
        <v>600</v>
      </c>
      <c r="J653" s="11">
        <f>600</f>
        <v>600</v>
      </c>
    </row>
    <row r="654" spans="2:10" s="49" customFormat="1" ht="33" hidden="1">
      <c r="B654" s="49" t="s">
        <v>500</v>
      </c>
      <c r="C654" s="115" t="s">
        <v>192</v>
      </c>
      <c r="D654" s="115" t="s">
        <v>16</v>
      </c>
      <c r="E654" s="124" t="s">
        <v>501</v>
      </c>
      <c r="F654" s="115" t="s">
        <v>18</v>
      </c>
      <c r="G654" s="124"/>
      <c r="H654" s="145">
        <f>H655</f>
        <v>100</v>
      </c>
      <c r="I654" s="146">
        <f t="shared" ref="I654:J656" si="258">I655</f>
        <v>0</v>
      </c>
      <c r="J654" s="146">
        <f t="shared" si="258"/>
        <v>0</v>
      </c>
    </row>
    <row r="655" spans="2:10" s="49" customFormat="1" hidden="1">
      <c r="B655" s="56" t="s">
        <v>502</v>
      </c>
      <c r="C655" s="118" t="s">
        <v>192</v>
      </c>
      <c r="D655" s="118" t="s">
        <v>16</v>
      </c>
      <c r="E655" s="118" t="s">
        <v>501</v>
      </c>
      <c r="F655" s="118" t="s">
        <v>503</v>
      </c>
      <c r="G655" s="121"/>
      <c r="H655" s="122">
        <f>H656</f>
        <v>100</v>
      </c>
      <c r="I655" s="147">
        <f t="shared" si="258"/>
        <v>0</v>
      </c>
      <c r="J655" s="147">
        <f t="shared" si="258"/>
        <v>0</v>
      </c>
    </row>
    <row r="656" spans="2:10" s="49" customFormat="1" ht="33" hidden="1">
      <c r="B656" s="56" t="s">
        <v>125</v>
      </c>
      <c r="C656" s="118" t="s">
        <v>192</v>
      </c>
      <c r="D656" s="118" t="s">
        <v>16</v>
      </c>
      <c r="E656" s="118" t="s">
        <v>501</v>
      </c>
      <c r="F656" s="118" t="s">
        <v>503</v>
      </c>
      <c r="G656" s="121" t="s">
        <v>34</v>
      </c>
      <c r="H656" s="122">
        <f>H657</f>
        <v>100</v>
      </c>
      <c r="I656" s="147">
        <f t="shared" si="258"/>
        <v>0</v>
      </c>
      <c r="J656" s="147">
        <f t="shared" si="258"/>
        <v>0</v>
      </c>
    </row>
    <row r="657" spans="2:10" s="49" customFormat="1" ht="33.75" hidden="1">
      <c r="B657" s="56" t="s">
        <v>23</v>
      </c>
      <c r="C657" s="118" t="s">
        <v>192</v>
      </c>
      <c r="D657" s="118" t="s">
        <v>16</v>
      </c>
      <c r="E657" s="118" t="s">
        <v>501</v>
      </c>
      <c r="F657" s="118" t="s">
        <v>503</v>
      </c>
      <c r="G657" s="121" t="s">
        <v>24</v>
      </c>
      <c r="H657" s="11">
        <f>100</f>
        <v>100</v>
      </c>
      <c r="I657" s="47"/>
      <c r="J657" s="47"/>
    </row>
    <row r="658" spans="2:10" s="49" customFormat="1" ht="33" hidden="1">
      <c r="B658" s="49" t="s">
        <v>504</v>
      </c>
      <c r="C658" s="115" t="s">
        <v>192</v>
      </c>
      <c r="D658" s="115" t="s">
        <v>16</v>
      </c>
      <c r="E658" s="124" t="s">
        <v>505</v>
      </c>
      <c r="F658" s="115" t="s">
        <v>18</v>
      </c>
      <c r="G658" s="124"/>
      <c r="H658" s="145">
        <f>H659</f>
        <v>0</v>
      </c>
      <c r="I658" s="145">
        <f t="shared" ref="I658:J660" si="259">I659</f>
        <v>0</v>
      </c>
      <c r="J658" s="145">
        <f t="shared" si="259"/>
        <v>0</v>
      </c>
    </row>
    <row r="659" spans="2:10" s="49" customFormat="1" ht="33" hidden="1">
      <c r="B659" s="56" t="s">
        <v>506</v>
      </c>
      <c r="C659" s="118" t="s">
        <v>192</v>
      </c>
      <c r="D659" s="118" t="s">
        <v>16</v>
      </c>
      <c r="E659" s="118" t="s">
        <v>505</v>
      </c>
      <c r="F659" s="118" t="s">
        <v>507</v>
      </c>
      <c r="G659" s="121"/>
      <c r="H659" s="122">
        <f>H660</f>
        <v>0</v>
      </c>
      <c r="I659" s="122">
        <f t="shared" si="259"/>
        <v>0</v>
      </c>
      <c r="J659" s="122">
        <f t="shared" si="259"/>
        <v>0</v>
      </c>
    </row>
    <row r="660" spans="2:10" s="49" customFormat="1" ht="33" hidden="1">
      <c r="B660" s="56" t="s">
        <v>125</v>
      </c>
      <c r="C660" s="118" t="s">
        <v>192</v>
      </c>
      <c r="D660" s="118" t="s">
        <v>16</v>
      </c>
      <c r="E660" s="118" t="s">
        <v>505</v>
      </c>
      <c r="F660" s="118" t="s">
        <v>507</v>
      </c>
      <c r="G660" s="121" t="s">
        <v>34</v>
      </c>
      <c r="H660" s="122">
        <f>H661</f>
        <v>0</v>
      </c>
      <c r="I660" s="122">
        <f t="shared" si="259"/>
        <v>0</v>
      </c>
      <c r="J660" s="122">
        <f t="shared" si="259"/>
        <v>0</v>
      </c>
    </row>
    <row r="661" spans="2:10" s="49" customFormat="1" ht="33" hidden="1">
      <c r="B661" s="56" t="s">
        <v>23</v>
      </c>
      <c r="C661" s="118" t="s">
        <v>192</v>
      </c>
      <c r="D661" s="118" t="s">
        <v>16</v>
      </c>
      <c r="E661" s="118" t="s">
        <v>505</v>
      </c>
      <c r="F661" s="118" t="s">
        <v>507</v>
      </c>
      <c r="G661" s="121" t="s">
        <v>24</v>
      </c>
      <c r="H661" s="122">
        <f>(270-15)-255</f>
        <v>0</v>
      </c>
      <c r="I661" s="122">
        <f t="shared" ref="I661:J661" si="260">(270-15)-255</f>
        <v>0</v>
      </c>
      <c r="J661" s="122">
        <f t="shared" si="260"/>
        <v>0</v>
      </c>
    </row>
    <row r="662" spans="2:10" s="49" customFormat="1" ht="66" hidden="1">
      <c r="B662" s="49" t="s">
        <v>508</v>
      </c>
      <c r="C662" s="115" t="s">
        <v>192</v>
      </c>
      <c r="D662" s="115" t="s">
        <v>16</v>
      </c>
      <c r="E662" s="124" t="s">
        <v>509</v>
      </c>
      <c r="F662" s="115" t="s">
        <v>18</v>
      </c>
      <c r="G662" s="124"/>
      <c r="H662" s="145">
        <f>H663</f>
        <v>150</v>
      </c>
      <c r="I662" s="145">
        <f t="shared" ref="I662:J664" si="261">I663</f>
        <v>100</v>
      </c>
      <c r="J662" s="145">
        <f t="shared" si="261"/>
        <v>100</v>
      </c>
    </row>
    <row r="663" spans="2:10" s="49" customFormat="1" ht="49.5" hidden="1">
      <c r="B663" s="56" t="s">
        <v>510</v>
      </c>
      <c r="C663" s="118" t="s">
        <v>192</v>
      </c>
      <c r="D663" s="118" t="s">
        <v>16</v>
      </c>
      <c r="E663" s="118" t="s">
        <v>509</v>
      </c>
      <c r="F663" s="118" t="s">
        <v>511</v>
      </c>
      <c r="G663" s="121"/>
      <c r="H663" s="122">
        <f>H664</f>
        <v>150</v>
      </c>
      <c r="I663" s="122">
        <f t="shared" si="261"/>
        <v>100</v>
      </c>
      <c r="J663" s="122">
        <f t="shared" si="261"/>
        <v>100</v>
      </c>
    </row>
    <row r="664" spans="2:10" s="49" customFormat="1" ht="33" hidden="1">
      <c r="B664" s="56" t="s">
        <v>125</v>
      </c>
      <c r="C664" s="118" t="s">
        <v>192</v>
      </c>
      <c r="D664" s="118" t="s">
        <v>16</v>
      </c>
      <c r="E664" s="118" t="s">
        <v>509</v>
      </c>
      <c r="F664" s="118" t="s">
        <v>511</v>
      </c>
      <c r="G664" s="121" t="s">
        <v>34</v>
      </c>
      <c r="H664" s="122">
        <f>H665</f>
        <v>150</v>
      </c>
      <c r="I664" s="122">
        <f t="shared" si="261"/>
        <v>100</v>
      </c>
      <c r="J664" s="122">
        <f t="shared" si="261"/>
        <v>100</v>
      </c>
    </row>
    <row r="665" spans="2:10" s="49" customFormat="1" ht="33.75" hidden="1">
      <c r="B665" s="56" t="s">
        <v>23</v>
      </c>
      <c r="C665" s="118" t="s">
        <v>192</v>
      </c>
      <c r="D665" s="118" t="s">
        <v>16</v>
      </c>
      <c r="E665" s="118" t="s">
        <v>509</v>
      </c>
      <c r="F665" s="118" t="s">
        <v>511</v>
      </c>
      <c r="G665" s="121" t="s">
        <v>24</v>
      </c>
      <c r="H665" s="11">
        <f>150</f>
        <v>150</v>
      </c>
      <c r="I665" s="11">
        <f>100</f>
        <v>100</v>
      </c>
      <c r="J665" s="11">
        <f>100</f>
        <v>100</v>
      </c>
    </row>
    <row r="666" spans="2:10" s="49" customFormat="1" ht="33" hidden="1">
      <c r="B666" s="49" t="s">
        <v>512</v>
      </c>
      <c r="C666" s="115" t="s">
        <v>192</v>
      </c>
      <c r="D666" s="115" t="s">
        <v>16</v>
      </c>
      <c r="E666" s="124" t="s">
        <v>513</v>
      </c>
      <c r="F666" s="115" t="s">
        <v>18</v>
      </c>
      <c r="G666" s="124"/>
      <c r="H666" s="145">
        <f>H667</f>
        <v>50</v>
      </c>
      <c r="I666" s="145">
        <f t="shared" ref="I666:J668" si="262">I667</f>
        <v>30</v>
      </c>
      <c r="J666" s="145">
        <f t="shared" si="262"/>
        <v>20</v>
      </c>
    </row>
    <row r="667" spans="2:10" s="49" customFormat="1" ht="33" hidden="1">
      <c r="B667" s="56" t="s">
        <v>514</v>
      </c>
      <c r="C667" s="118" t="s">
        <v>192</v>
      </c>
      <c r="D667" s="118" t="s">
        <v>16</v>
      </c>
      <c r="E667" s="118" t="s">
        <v>513</v>
      </c>
      <c r="F667" s="118" t="s">
        <v>515</v>
      </c>
      <c r="G667" s="121"/>
      <c r="H667" s="122">
        <f>H668</f>
        <v>50</v>
      </c>
      <c r="I667" s="122">
        <f t="shared" si="262"/>
        <v>30</v>
      </c>
      <c r="J667" s="122">
        <f t="shared" si="262"/>
        <v>20</v>
      </c>
    </row>
    <row r="668" spans="2:10" s="49" customFormat="1" ht="33" hidden="1">
      <c r="B668" s="56" t="s">
        <v>125</v>
      </c>
      <c r="C668" s="118" t="s">
        <v>192</v>
      </c>
      <c r="D668" s="118" t="s">
        <v>16</v>
      </c>
      <c r="E668" s="118" t="s">
        <v>513</v>
      </c>
      <c r="F668" s="118" t="s">
        <v>515</v>
      </c>
      <c r="G668" s="121" t="s">
        <v>34</v>
      </c>
      <c r="H668" s="122">
        <f>H669</f>
        <v>50</v>
      </c>
      <c r="I668" s="122">
        <f t="shared" si="262"/>
        <v>30</v>
      </c>
      <c r="J668" s="122">
        <f t="shared" si="262"/>
        <v>20</v>
      </c>
    </row>
    <row r="669" spans="2:10" s="49" customFormat="1" ht="33.75" hidden="1">
      <c r="B669" s="56" t="s">
        <v>23</v>
      </c>
      <c r="C669" s="118" t="s">
        <v>192</v>
      </c>
      <c r="D669" s="118" t="s">
        <v>16</v>
      </c>
      <c r="E669" s="118" t="s">
        <v>513</v>
      </c>
      <c r="F669" s="118" t="s">
        <v>515</v>
      </c>
      <c r="G669" s="121" t="s">
        <v>24</v>
      </c>
      <c r="H669" s="11">
        <f>50</f>
        <v>50</v>
      </c>
      <c r="I669" s="11">
        <f>30</f>
        <v>30</v>
      </c>
      <c r="J669" s="11">
        <f>20</f>
        <v>20</v>
      </c>
    </row>
    <row r="670" spans="2:10" s="49" customFormat="1" ht="82.5" hidden="1">
      <c r="B670" s="56" t="s">
        <v>551</v>
      </c>
      <c r="C670" s="118" t="s">
        <v>192</v>
      </c>
      <c r="D670" s="118" t="s">
        <v>16</v>
      </c>
      <c r="E670" s="118" t="s">
        <v>538</v>
      </c>
      <c r="F670" s="118" t="s">
        <v>18</v>
      </c>
      <c r="G670" s="121"/>
      <c r="H670" s="122">
        <f>H671+H674+H677+H680</f>
        <v>0</v>
      </c>
      <c r="I670" s="122">
        <f t="shared" ref="I670:J670" si="263">I671+I674+I677+I680</f>
        <v>0</v>
      </c>
      <c r="J670" s="122">
        <f t="shared" si="263"/>
        <v>0</v>
      </c>
    </row>
    <row r="671" spans="2:10" s="49" customFormat="1" ht="33" hidden="1">
      <c r="B671" s="56" t="s">
        <v>540</v>
      </c>
      <c r="C671" s="118" t="s">
        <v>192</v>
      </c>
      <c r="D671" s="118" t="s">
        <v>16</v>
      </c>
      <c r="E671" s="118" t="s">
        <v>538</v>
      </c>
      <c r="F671" s="118" t="s">
        <v>539</v>
      </c>
      <c r="G671" s="121"/>
      <c r="H671" s="122">
        <f>H672</f>
        <v>0</v>
      </c>
      <c r="I671" s="122">
        <f t="shared" ref="I671:J672" si="264">I672</f>
        <v>0</v>
      </c>
      <c r="J671" s="122">
        <f t="shared" si="264"/>
        <v>0</v>
      </c>
    </row>
    <row r="672" spans="2:10" s="49" customFormat="1" ht="33" hidden="1">
      <c r="B672" s="56" t="s">
        <v>45</v>
      </c>
      <c r="C672" s="118" t="s">
        <v>192</v>
      </c>
      <c r="D672" s="118" t="s">
        <v>16</v>
      </c>
      <c r="E672" s="118" t="s">
        <v>538</v>
      </c>
      <c r="F672" s="118" t="s">
        <v>539</v>
      </c>
      <c r="G672" s="121" t="s">
        <v>552</v>
      </c>
      <c r="H672" s="122">
        <f>H673</f>
        <v>0</v>
      </c>
      <c r="I672" s="122">
        <f t="shared" si="264"/>
        <v>0</v>
      </c>
      <c r="J672" s="122">
        <f t="shared" si="264"/>
        <v>0</v>
      </c>
    </row>
    <row r="673" spans="2:10" s="49" customFormat="1" hidden="1">
      <c r="B673" s="56" t="s">
        <v>46</v>
      </c>
      <c r="C673" s="118" t="s">
        <v>192</v>
      </c>
      <c r="D673" s="118" t="s">
        <v>16</v>
      </c>
      <c r="E673" s="118" t="s">
        <v>538</v>
      </c>
      <c r="F673" s="118" t="s">
        <v>539</v>
      </c>
      <c r="G673" s="121" t="s">
        <v>553</v>
      </c>
      <c r="H673" s="122"/>
      <c r="I673" s="122"/>
      <c r="J673" s="122"/>
    </row>
    <row r="674" spans="2:10" s="49" customFormat="1" ht="82.5" hidden="1">
      <c r="B674" s="56" t="s">
        <v>542</v>
      </c>
      <c r="C674" s="118" t="s">
        <v>192</v>
      </c>
      <c r="D674" s="118" t="s">
        <v>16</v>
      </c>
      <c r="E674" s="118" t="s">
        <v>538</v>
      </c>
      <c r="F674" s="118" t="s">
        <v>541</v>
      </c>
      <c r="G674" s="121"/>
      <c r="H674" s="122">
        <f>H675</f>
        <v>0</v>
      </c>
      <c r="I674" s="122">
        <f t="shared" ref="I674:J675" si="265">I675</f>
        <v>0</v>
      </c>
      <c r="J674" s="122">
        <f t="shared" si="265"/>
        <v>0</v>
      </c>
    </row>
    <row r="675" spans="2:10" s="49" customFormat="1" ht="33" hidden="1">
      <c r="B675" s="56" t="s">
        <v>45</v>
      </c>
      <c r="C675" s="118" t="s">
        <v>192</v>
      </c>
      <c r="D675" s="118" t="s">
        <v>16</v>
      </c>
      <c r="E675" s="118" t="s">
        <v>538</v>
      </c>
      <c r="F675" s="118" t="s">
        <v>541</v>
      </c>
      <c r="G675" s="121" t="s">
        <v>552</v>
      </c>
      <c r="H675" s="122">
        <f>H676</f>
        <v>0</v>
      </c>
      <c r="I675" s="122">
        <f t="shared" si="265"/>
        <v>0</v>
      </c>
      <c r="J675" s="122">
        <f t="shared" si="265"/>
        <v>0</v>
      </c>
    </row>
    <row r="676" spans="2:10" s="49" customFormat="1" hidden="1">
      <c r="B676" s="56" t="s">
        <v>46</v>
      </c>
      <c r="C676" s="118" t="s">
        <v>192</v>
      </c>
      <c r="D676" s="118" t="s">
        <v>16</v>
      </c>
      <c r="E676" s="118" t="s">
        <v>538</v>
      </c>
      <c r="F676" s="118" t="s">
        <v>541</v>
      </c>
      <c r="G676" s="121" t="s">
        <v>553</v>
      </c>
      <c r="H676" s="122"/>
      <c r="I676" s="122"/>
      <c r="J676" s="122"/>
    </row>
    <row r="677" spans="2:10" s="49" customFormat="1" ht="82.5" hidden="1">
      <c r="B677" s="56" t="s">
        <v>544</v>
      </c>
      <c r="C677" s="118" t="s">
        <v>192</v>
      </c>
      <c r="D677" s="118" t="s">
        <v>16</v>
      </c>
      <c r="E677" s="118" t="s">
        <v>538</v>
      </c>
      <c r="F677" s="118" t="s">
        <v>543</v>
      </c>
      <c r="G677" s="121"/>
      <c r="H677" s="122">
        <f>H678</f>
        <v>0</v>
      </c>
      <c r="I677" s="122">
        <f t="shared" ref="I677:J678" si="266">I678</f>
        <v>0</v>
      </c>
      <c r="J677" s="122">
        <f t="shared" si="266"/>
        <v>0</v>
      </c>
    </row>
    <row r="678" spans="2:10" s="49" customFormat="1" ht="33" hidden="1">
      <c r="B678" s="56" t="s">
        <v>45</v>
      </c>
      <c r="C678" s="118" t="s">
        <v>192</v>
      </c>
      <c r="D678" s="118" t="s">
        <v>16</v>
      </c>
      <c r="E678" s="118" t="s">
        <v>538</v>
      </c>
      <c r="F678" s="118" t="s">
        <v>543</v>
      </c>
      <c r="G678" s="121" t="s">
        <v>552</v>
      </c>
      <c r="H678" s="122">
        <f>H679</f>
        <v>0</v>
      </c>
      <c r="I678" s="122">
        <f t="shared" si="266"/>
        <v>0</v>
      </c>
      <c r="J678" s="122">
        <f t="shared" si="266"/>
        <v>0</v>
      </c>
    </row>
    <row r="679" spans="2:10" s="49" customFormat="1" hidden="1">
      <c r="B679" s="56" t="s">
        <v>46</v>
      </c>
      <c r="C679" s="118" t="s">
        <v>192</v>
      </c>
      <c r="D679" s="118" t="s">
        <v>16</v>
      </c>
      <c r="E679" s="118" t="s">
        <v>538</v>
      </c>
      <c r="F679" s="118" t="s">
        <v>543</v>
      </c>
      <c r="G679" s="121" t="s">
        <v>553</v>
      </c>
      <c r="H679" s="122"/>
      <c r="I679" s="122"/>
      <c r="J679" s="122"/>
    </row>
    <row r="680" spans="2:10" s="49" customFormat="1" ht="82.5" hidden="1">
      <c r="B680" s="56" t="s">
        <v>546</v>
      </c>
      <c r="C680" s="118" t="s">
        <v>192</v>
      </c>
      <c r="D680" s="118" t="s">
        <v>16</v>
      </c>
      <c r="E680" s="118" t="s">
        <v>538</v>
      </c>
      <c r="F680" s="118" t="s">
        <v>545</v>
      </c>
      <c r="G680" s="121"/>
      <c r="H680" s="122">
        <f>H681</f>
        <v>0</v>
      </c>
      <c r="I680" s="122">
        <f t="shared" ref="I680:J681" si="267">I681</f>
        <v>0</v>
      </c>
      <c r="J680" s="122">
        <f t="shared" si="267"/>
        <v>0</v>
      </c>
    </row>
    <row r="681" spans="2:10" s="49" customFormat="1" ht="33" hidden="1">
      <c r="B681" s="56" t="s">
        <v>45</v>
      </c>
      <c r="C681" s="118" t="s">
        <v>192</v>
      </c>
      <c r="D681" s="118" t="s">
        <v>16</v>
      </c>
      <c r="E681" s="118" t="s">
        <v>538</v>
      </c>
      <c r="F681" s="118" t="s">
        <v>545</v>
      </c>
      <c r="G681" s="121" t="s">
        <v>552</v>
      </c>
      <c r="H681" s="122">
        <f>H682</f>
        <v>0</v>
      </c>
      <c r="I681" s="122">
        <f t="shared" si="267"/>
        <v>0</v>
      </c>
      <c r="J681" s="122">
        <f t="shared" si="267"/>
        <v>0</v>
      </c>
    </row>
    <row r="682" spans="2:10" s="49" customFormat="1" hidden="1">
      <c r="B682" s="56" t="s">
        <v>46</v>
      </c>
      <c r="C682" s="118" t="s">
        <v>192</v>
      </c>
      <c r="D682" s="118" t="s">
        <v>16</v>
      </c>
      <c r="E682" s="118" t="s">
        <v>538</v>
      </c>
      <c r="F682" s="118" t="s">
        <v>545</v>
      </c>
      <c r="G682" s="121" t="s">
        <v>553</v>
      </c>
      <c r="H682" s="122"/>
      <c r="I682" s="122"/>
      <c r="J682" s="122"/>
    </row>
    <row r="683" spans="2:10" s="49" customFormat="1" ht="49.5" hidden="1">
      <c r="B683" s="132" t="s">
        <v>642</v>
      </c>
      <c r="C683" s="148" t="s">
        <v>192</v>
      </c>
      <c r="D683" s="148" t="s">
        <v>16</v>
      </c>
      <c r="E683" s="148" t="s">
        <v>646</v>
      </c>
      <c r="F683" s="148" t="s">
        <v>18</v>
      </c>
      <c r="G683" s="116"/>
      <c r="H683" s="149">
        <f>H684+H687+H690+H693</f>
        <v>0</v>
      </c>
      <c r="I683" s="149">
        <f t="shared" ref="I683:J683" si="268">I684+I687+I690+I693</f>
        <v>0</v>
      </c>
      <c r="J683" s="149">
        <f t="shared" si="268"/>
        <v>0</v>
      </c>
    </row>
    <row r="684" spans="2:10" s="49" customFormat="1" ht="49.5" hidden="1">
      <c r="B684" s="136" t="s">
        <v>660</v>
      </c>
      <c r="C684" s="150" t="s">
        <v>192</v>
      </c>
      <c r="D684" s="150" t="s">
        <v>16</v>
      </c>
      <c r="E684" s="150" t="s">
        <v>646</v>
      </c>
      <c r="F684" s="150" t="s">
        <v>647</v>
      </c>
      <c r="G684" s="119"/>
      <c r="H684" s="151">
        <f>H685</f>
        <v>0</v>
      </c>
      <c r="I684" s="151">
        <f t="shared" ref="I684:J685" si="269">I685</f>
        <v>0</v>
      </c>
      <c r="J684" s="151">
        <f t="shared" si="269"/>
        <v>0</v>
      </c>
    </row>
    <row r="685" spans="2:10" s="49" customFormat="1" ht="33" hidden="1">
      <c r="B685" s="56" t="s">
        <v>45</v>
      </c>
      <c r="C685" s="150" t="s">
        <v>192</v>
      </c>
      <c r="D685" s="150" t="s">
        <v>16</v>
      </c>
      <c r="E685" s="150" t="s">
        <v>646</v>
      </c>
      <c r="F685" s="150" t="s">
        <v>647</v>
      </c>
      <c r="G685" s="119" t="s">
        <v>552</v>
      </c>
      <c r="H685" s="151">
        <f>H686</f>
        <v>0</v>
      </c>
      <c r="I685" s="151">
        <f t="shared" si="269"/>
        <v>0</v>
      </c>
      <c r="J685" s="151">
        <f t="shared" si="269"/>
        <v>0</v>
      </c>
    </row>
    <row r="686" spans="2:10" s="49" customFormat="1" hidden="1">
      <c r="B686" s="56" t="s">
        <v>46</v>
      </c>
      <c r="C686" s="150" t="s">
        <v>192</v>
      </c>
      <c r="D686" s="150" t="s">
        <v>16</v>
      </c>
      <c r="E686" s="150" t="s">
        <v>646</v>
      </c>
      <c r="F686" s="150" t="s">
        <v>647</v>
      </c>
      <c r="G686" s="119" t="s">
        <v>553</v>
      </c>
      <c r="H686" s="151"/>
      <c r="I686" s="151"/>
      <c r="J686" s="151"/>
    </row>
    <row r="687" spans="2:10" s="49" customFormat="1" ht="66" hidden="1">
      <c r="B687" s="136" t="s">
        <v>643</v>
      </c>
      <c r="C687" s="150" t="s">
        <v>192</v>
      </c>
      <c r="D687" s="150" t="s">
        <v>16</v>
      </c>
      <c r="E687" s="150" t="s">
        <v>646</v>
      </c>
      <c r="F687" s="150" t="s">
        <v>648</v>
      </c>
      <c r="G687" s="119"/>
      <c r="H687" s="151">
        <f>H688</f>
        <v>0</v>
      </c>
      <c r="I687" s="151">
        <f t="shared" ref="I687:J688" si="270">I688</f>
        <v>0</v>
      </c>
      <c r="J687" s="151">
        <f t="shared" si="270"/>
        <v>0</v>
      </c>
    </row>
    <row r="688" spans="2:10" s="49" customFormat="1" ht="33" hidden="1">
      <c r="B688" s="56" t="s">
        <v>45</v>
      </c>
      <c r="C688" s="150" t="s">
        <v>192</v>
      </c>
      <c r="D688" s="150" t="s">
        <v>16</v>
      </c>
      <c r="E688" s="150" t="s">
        <v>646</v>
      </c>
      <c r="F688" s="150" t="s">
        <v>648</v>
      </c>
      <c r="G688" s="119" t="s">
        <v>552</v>
      </c>
      <c r="H688" s="151">
        <f>H689</f>
        <v>0</v>
      </c>
      <c r="I688" s="151">
        <f t="shared" si="270"/>
        <v>0</v>
      </c>
      <c r="J688" s="151">
        <f t="shared" si="270"/>
        <v>0</v>
      </c>
    </row>
    <row r="689" spans="2:10" s="49" customFormat="1" hidden="1">
      <c r="B689" s="56" t="s">
        <v>46</v>
      </c>
      <c r="C689" s="150" t="s">
        <v>192</v>
      </c>
      <c r="D689" s="150" t="s">
        <v>16</v>
      </c>
      <c r="E689" s="150" t="s">
        <v>646</v>
      </c>
      <c r="F689" s="150" t="s">
        <v>648</v>
      </c>
      <c r="G689" s="119" t="s">
        <v>553</v>
      </c>
      <c r="H689" s="151"/>
      <c r="I689" s="151"/>
      <c r="J689" s="151"/>
    </row>
    <row r="690" spans="2:10" s="49" customFormat="1" ht="66" hidden="1">
      <c r="B690" s="136" t="s">
        <v>644</v>
      </c>
      <c r="C690" s="150" t="s">
        <v>192</v>
      </c>
      <c r="D690" s="150" t="s">
        <v>16</v>
      </c>
      <c r="E690" s="150" t="s">
        <v>646</v>
      </c>
      <c r="F690" s="150" t="s">
        <v>649</v>
      </c>
      <c r="G690" s="119"/>
      <c r="H690" s="151">
        <f>H691</f>
        <v>0</v>
      </c>
      <c r="I690" s="151">
        <f t="shared" ref="I690:J691" si="271">I691</f>
        <v>0</v>
      </c>
      <c r="J690" s="151">
        <f t="shared" si="271"/>
        <v>0</v>
      </c>
    </row>
    <row r="691" spans="2:10" s="49" customFormat="1" ht="33" hidden="1">
      <c r="B691" s="56" t="s">
        <v>45</v>
      </c>
      <c r="C691" s="150" t="s">
        <v>192</v>
      </c>
      <c r="D691" s="150" t="s">
        <v>16</v>
      </c>
      <c r="E691" s="150" t="s">
        <v>646</v>
      </c>
      <c r="F691" s="150" t="s">
        <v>649</v>
      </c>
      <c r="G691" s="119" t="s">
        <v>552</v>
      </c>
      <c r="H691" s="151">
        <f>H692</f>
        <v>0</v>
      </c>
      <c r="I691" s="151">
        <f t="shared" si="271"/>
        <v>0</v>
      </c>
      <c r="J691" s="151">
        <f t="shared" si="271"/>
        <v>0</v>
      </c>
    </row>
    <row r="692" spans="2:10" s="49" customFormat="1" hidden="1">
      <c r="B692" s="56" t="s">
        <v>46</v>
      </c>
      <c r="C692" s="150" t="s">
        <v>192</v>
      </c>
      <c r="D692" s="150" t="s">
        <v>16</v>
      </c>
      <c r="E692" s="150" t="s">
        <v>646</v>
      </c>
      <c r="F692" s="150" t="s">
        <v>649</v>
      </c>
      <c r="G692" s="119" t="s">
        <v>553</v>
      </c>
      <c r="H692" s="151"/>
      <c r="I692" s="151"/>
      <c r="J692" s="151"/>
    </row>
    <row r="693" spans="2:10" s="49" customFormat="1" ht="82.5" hidden="1">
      <c r="B693" s="136" t="s">
        <v>645</v>
      </c>
      <c r="C693" s="150" t="s">
        <v>192</v>
      </c>
      <c r="D693" s="150" t="s">
        <v>16</v>
      </c>
      <c r="E693" s="150" t="s">
        <v>646</v>
      </c>
      <c r="F693" s="152" t="s">
        <v>650</v>
      </c>
      <c r="G693" s="119"/>
      <c r="H693" s="151">
        <f>H694</f>
        <v>0</v>
      </c>
      <c r="I693" s="151">
        <f t="shared" ref="I693:J694" si="272">I694</f>
        <v>0</v>
      </c>
      <c r="J693" s="151">
        <f t="shared" si="272"/>
        <v>0</v>
      </c>
    </row>
    <row r="694" spans="2:10" s="49" customFormat="1" ht="33" hidden="1">
      <c r="B694" s="56" t="s">
        <v>45</v>
      </c>
      <c r="C694" s="150" t="s">
        <v>192</v>
      </c>
      <c r="D694" s="150" t="s">
        <v>16</v>
      </c>
      <c r="E694" s="150" t="s">
        <v>646</v>
      </c>
      <c r="F694" s="153" t="s">
        <v>650</v>
      </c>
      <c r="G694" s="119" t="s">
        <v>552</v>
      </c>
      <c r="H694" s="151">
        <f>H695</f>
        <v>0</v>
      </c>
      <c r="I694" s="151">
        <f t="shared" si="272"/>
        <v>0</v>
      </c>
      <c r="J694" s="151">
        <f t="shared" si="272"/>
        <v>0</v>
      </c>
    </row>
    <row r="695" spans="2:10" s="49" customFormat="1" hidden="1">
      <c r="B695" s="56" t="s">
        <v>46</v>
      </c>
      <c r="C695" s="150" t="s">
        <v>192</v>
      </c>
      <c r="D695" s="150" t="s">
        <v>16</v>
      </c>
      <c r="E695" s="150" t="s">
        <v>646</v>
      </c>
      <c r="F695" s="153" t="s">
        <v>650</v>
      </c>
      <c r="G695" s="119" t="s">
        <v>553</v>
      </c>
      <c r="H695" s="151"/>
      <c r="I695" s="151"/>
      <c r="J695" s="151"/>
    </row>
    <row r="696" spans="2:10" s="49" customFormat="1" ht="49.5">
      <c r="B696" s="49" t="s">
        <v>535</v>
      </c>
      <c r="C696" s="124" t="s">
        <v>223</v>
      </c>
      <c r="D696" s="124" t="s">
        <v>16</v>
      </c>
      <c r="E696" s="124" t="s">
        <v>17</v>
      </c>
      <c r="F696" s="124" t="s">
        <v>18</v>
      </c>
      <c r="G696" s="124"/>
      <c r="H696" s="145">
        <f>H697+H732+H740+H751</f>
        <v>6000</v>
      </c>
      <c r="I696" s="146">
        <f t="shared" ref="I696:J696" si="273">I697+I732+I740+I751</f>
        <v>0</v>
      </c>
      <c r="J696" s="146">
        <f t="shared" si="273"/>
        <v>0</v>
      </c>
    </row>
    <row r="697" spans="2:10" s="49" customFormat="1" ht="33" hidden="1">
      <c r="B697" s="56" t="s">
        <v>227</v>
      </c>
      <c r="C697" s="121" t="s">
        <v>223</v>
      </c>
      <c r="D697" s="121" t="s">
        <v>16</v>
      </c>
      <c r="E697" s="121" t="s">
        <v>11</v>
      </c>
      <c r="F697" s="121" t="s">
        <v>18</v>
      </c>
      <c r="G697" s="121"/>
      <c r="H697" s="122">
        <f>H698+H701</f>
        <v>0</v>
      </c>
      <c r="I697" s="147">
        <f t="shared" ref="I697:J697" si="274">I698+I701</f>
        <v>0</v>
      </c>
      <c r="J697" s="147">
        <f t="shared" si="274"/>
        <v>0</v>
      </c>
    </row>
    <row r="698" spans="2:10" s="49" customFormat="1" ht="49.5" hidden="1">
      <c r="B698" s="56" t="s">
        <v>225</v>
      </c>
      <c r="C698" s="121" t="s">
        <v>223</v>
      </c>
      <c r="D698" s="121" t="s">
        <v>16</v>
      </c>
      <c r="E698" s="121" t="s">
        <v>11</v>
      </c>
      <c r="F698" s="121" t="s">
        <v>224</v>
      </c>
      <c r="G698" s="121"/>
      <c r="H698" s="122">
        <f>H699</f>
        <v>0</v>
      </c>
      <c r="I698" s="147">
        <f t="shared" ref="I698:J699" si="275">I699</f>
        <v>0</v>
      </c>
      <c r="J698" s="147">
        <f t="shared" si="275"/>
        <v>0</v>
      </c>
    </row>
    <row r="699" spans="2:10" s="49" customFormat="1" ht="33" hidden="1">
      <c r="B699" s="56" t="s">
        <v>96</v>
      </c>
      <c r="C699" s="121" t="s">
        <v>223</v>
      </c>
      <c r="D699" s="121" t="s">
        <v>16</v>
      </c>
      <c r="E699" s="121" t="s">
        <v>11</v>
      </c>
      <c r="F699" s="121" t="s">
        <v>224</v>
      </c>
      <c r="G699" s="121" t="s">
        <v>34</v>
      </c>
      <c r="H699" s="122">
        <f>H700</f>
        <v>0</v>
      </c>
      <c r="I699" s="147">
        <f t="shared" si="275"/>
        <v>0</v>
      </c>
      <c r="J699" s="147">
        <f t="shared" si="275"/>
        <v>0</v>
      </c>
    </row>
    <row r="700" spans="2:10" s="49" customFormat="1" ht="33" hidden="1">
      <c r="B700" s="56" t="s">
        <v>23</v>
      </c>
      <c r="C700" s="121" t="s">
        <v>223</v>
      </c>
      <c r="D700" s="121" t="s">
        <v>16</v>
      </c>
      <c r="E700" s="121" t="s">
        <v>11</v>
      </c>
      <c r="F700" s="121" t="s">
        <v>224</v>
      </c>
      <c r="G700" s="121" t="s">
        <v>24</v>
      </c>
      <c r="H700" s="122"/>
      <c r="I700" s="147"/>
      <c r="J700" s="147"/>
    </row>
    <row r="701" spans="2:10" s="49" customFormat="1" hidden="1">
      <c r="B701" s="56" t="s">
        <v>165</v>
      </c>
      <c r="C701" s="121" t="s">
        <v>223</v>
      </c>
      <c r="D701" s="121" t="s">
        <v>16</v>
      </c>
      <c r="E701" s="121" t="s">
        <v>11</v>
      </c>
      <c r="F701" s="121" t="s">
        <v>166</v>
      </c>
      <c r="G701" s="121"/>
      <c r="H701" s="122">
        <f>H702</f>
        <v>0</v>
      </c>
      <c r="I701" s="147">
        <f t="shared" ref="I701:J702" si="276">I702</f>
        <v>0</v>
      </c>
      <c r="J701" s="147">
        <f t="shared" si="276"/>
        <v>0</v>
      </c>
    </row>
    <row r="702" spans="2:10" s="49" customFormat="1" ht="33" hidden="1">
      <c r="B702" s="56" t="s">
        <v>96</v>
      </c>
      <c r="C702" s="121" t="s">
        <v>223</v>
      </c>
      <c r="D702" s="121" t="s">
        <v>16</v>
      </c>
      <c r="E702" s="121" t="s">
        <v>11</v>
      </c>
      <c r="F702" s="121" t="s">
        <v>166</v>
      </c>
      <c r="G702" s="121" t="s">
        <v>34</v>
      </c>
      <c r="H702" s="122">
        <f>H703</f>
        <v>0</v>
      </c>
      <c r="I702" s="147">
        <f t="shared" si="276"/>
        <v>0</v>
      </c>
      <c r="J702" s="147">
        <f t="shared" si="276"/>
        <v>0</v>
      </c>
    </row>
    <row r="703" spans="2:10" s="49" customFormat="1" ht="33" hidden="1">
      <c r="B703" s="56" t="s">
        <v>23</v>
      </c>
      <c r="C703" s="121" t="s">
        <v>223</v>
      </c>
      <c r="D703" s="121" t="s">
        <v>16</v>
      </c>
      <c r="E703" s="121" t="s">
        <v>11</v>
      </c>
      <c r="F703" s="121" t="s">
        <v>166</v>
      </c>
      <c r="G703" s="121" t="s">
        <v>24</v>
      </c>
      <c r="H703" s="122"/>
      <c r="I703" s="147"/>
      <c r="J703" s="147"/>
    </row>
    <row r="704" spans="2:10" s="49" customFormat="1" ht="33" hidden="1">
      <c r="B704" s="56" t="s">
        <v>228</v>
      </c>
      <c r="C704" s="121" t="s">
        <v>223</v>
      </c>
      <c r="D704" s="121" t="s">
        <v>16</v>
      </c>
      <c r="E704" s="121" t="s">
        <v>38</v>
      </c>
      <c r="F704" s="121" t="s">
        <v>18</v>
      </c>
      <c r="G704" s="121"/>
      <c r="H704" s="122">
        <f>H705+H708</f>
        <v>0</v>
      </c>
      <c r="I704" s="147">
        <f t="shared" ref="I704:J704" si="277">I705+I708</f>
        <v>0</v>
      </c>
      <c r="J704" s="147">
        <f t="shared" si="277"/>
        <v>0</v>
      </c>
    </row>
    <row r="705" spans="2:10" s="49" customFormat="1" ht="49.5" hidden="1">
      <c r="B705" s="56" t="s">
        <v>225</v>
      </c>
      <c r="C705" s="121" t="s">
        <v>223</v>
      </c>
      <c r="D705" s="121" t="s">
        <v>16</v>
      </c>
      <c r="E705" s="121" t="s">
        <v>38</v>
      </c>
      <c r="F705" s="121" t="s">
        <v>224</v>
      </c>
      <c r="G705" s="121"/>
      <c r="H705" s="122">
        <f>H706</f>
        <v>0</v>
      </c>
      <c r="I705" s="147">
        <f t="shared" ref="I705:J706" si="278">I706</f>
        <v>0</v>
      </c>
      <c r="J705" s="147">
        <f t="shared" si="278"/>
        <v>0</v>
      </c>
    </row>
    <row r="706" spans="2:10" s="49" customFormat="1" ht="33" hidden="1">
      <c r="B706" s="56" t="s">
        <v>96</v>
      </c>
      <c r="C706" s="121" t="s">
        <v>223</v>
      </c>
      <c r="D706" s="121" t="s">
        <v>16</v>
      </c>
      <c r="E706" s="121" t="s">
        <v>38</v>
      </c>
      <c r="F706" s="121" t="s">
        <v>224</v>
      </c>
      <c r="G706" s="121" t="s">
        <v>34</v>
      </c>
      <c r="H706" s="122">
        <f>H707</f>
        <v>0</v>
      </c>
      <c r="I706" s="147">
        <f t="shared" si="278"/>
        <v>0</v>
      </c>
      <c r="J706" s="147">
        <f t="shared" si="278"/>
        <v>0</v>
      </c>
    </row>
    <row r="707" spans="2:10" s="49" customFormat="1" ht="33" hidden="1">
      <c r="B707" s="56" t="s">
        <v>23</v>
      </c>
      <c r="C707" s="121" t="s">
        <v>223</v>
      </c>
      <c r="D707" s="121" t="s">
        <v>16</v>
      </c>
      <c r="E707" s="121" t="s">
        <v>38</v>
      </c>
      <c r="F707" s="121" t="s">
        <v>224</v>
      </c>
      <c r="G707" s="121" t="s">
        <v>24</v>
      </c>
      <c r="H707" s="122"/>
      <c r="I707" s="147"/>
      <c r="J707" s="147"/>
    </row>
    <row r="708" spans="2:10" s="49" customFormat="1" hidden="1">
      <c r="B708" s="56" t="s">
        <v>165</v>
      </c>
      <c r="C708" s="121" t="s">
        <v>223</v>
      </c>
      <c r="D708" s="121" t="s">
        <v>16</v>
      </c>
      <c r="E708" s="121" t="s">
        <v>38</v>
      </c>
      <c r="F708" s="121" t="s">
        <v>166</v>
      </c>
      <c r="G708" s="121"/>
      <c r="H708" s="122">
        <f>H709</f>
        <v>0</v>
      </c>
      <c r="I708" s="147">
        <f t="shared" ref="I708:J709" si="279">I709</f>
        <v>0</v>
      </c>
      <c r="J708" s="147">
        <f t="shared" si="279"/>
        <v>0</v>
      </c>
    </row>
    <row r="709" spans="2:10" s="49" customFormat="1" ht="33" hidden="1">
      <c r="B709" s="56" t="s">
        <v>96</v>
      </c>
      <c r="C709" s="121" t="s">
        <v>223</v>
      </c>
      <c r="D709" s="121" t="s">
        <v>16</v>
      </c>
      <c r="E709" s="121" t="s">
        <v>38</v>
      </c>
      <c r="F709" s="121" t="s">
        <v>166</v>
      </c>
      <c r="G709" s="121" t="s">
        <v>34</v>
      </c>
      <c r="H709" s="122">
        <f>H710</f>
        <v>0</v>
      </c>
      <c r="I709" s="147">
        <f t="shared" si="279"/>
        <v>0</v>
      </c>
      <c r="J709" s="147">
        <f t="shared" si="279"/>
        <v>0</v>
      </c>
    </row>
    <row r="710" spans="2:10" s="49" customFormat="1" ht="33" hidden="1">
      <c r="B710" s="56" t="s">
        <v>23</v>
      </c>
      <c r="C710" s="121" t="s">
        <v>223</v>
      </c>
      <c r="D710" s="121" t="s">
        <v>16</v>
      </c>
      <c r="E710" s="121" t="s">
        <v>38</v>
      </c>
      <c r="F710" s="121" t="s">
        <v>166</v>
      </c>
      <c r="G710" s="121" t="s">
        <v>24</v>
      </c>
      <c r="H710" s="122"/>
      <c r="I710" s="147"/>
      <c r="J710" s="147"/>
    </row>
    <row r="711" spans="2:10" s="49" customFormat="1" ht="66" hidden="1">
      <c r="B711" s="56" t="s">
        <v>456</v>
      </c>
      <c r="C711" s="121" t="s">
        <v>223</v>
      </c>
      <c r="D711" s="121" t="s">
        <v>16</v>
      </c>
      <c r="E711" s="121" t="s">
        <v>72</v>
      </c>
      <c r="F711" s="121" t="s">
        <v>18</v>
      </c>
      <c r="G711" s="121"/>
      <c r="H711" s="122">
        <f>H712+H715</f>
        <v>0</v>
      </c>
      <c r="I711" s="147">
        <f t="shared" ref="I711:J711" si="280">I712+I715</f>
        <v>0</v>
      </c>
      <c r="J711" s="147">
        <f t="shared" si="280"/>
        <v>0</v>
      </c>
    </row>
    <row r="712" spans="2:10" s="49" customFormat="1" ht="49.5" hidden="1">
      <c r="B712" s="56" t="s">
        <v>225</v>
      </c>
      <c r="C712" s="121" t="s">
        <v>223</v>
      </c>
      <c r="D712" s="121" t="s">
        <v>16</v>
      </c>
      <c r="E712" s="121" t="s">
        <v>72</v>
      </c>
      <c r="F712" s="121" t="s">
        <v>224</v>
      </c>
      <c r="G712" s="121"/>
      <c r="H712" s="122">
        <f>H713</f>
        <v>0</v>
      </c>
      <c r="I712" s="147">
        <f t="shared" ref="I712:J713" si="281">I713</f>
        <v>0</v>
      </c>
      <c r="J712" s="147">
        <f t="shared" si="281"/>
        <v>0</v>
      </c>
    </row>
    <row r="713" spans="2:10" s="49" customFormat="1" ht="33" hidden="1">
      <c r="B713" s="56" t="s">
        <v>96</v>
      </c>
      <c r="C713" s="121" t="s">
        <v>223</v>
      </c>
      <c r="D713" s="121" t="s">
        <v>16</v>
      </c>
      <c r="E713" s="121" t="s">
        <v>72</v>
      </c>
      <c r="F713" s="121" t="s">
        <v>224</v>
      </c>
      <c r="G713" s="121" t="s">
        <v>34</v>
      </c>
      <c r="H713" s="122">
        <f>H714</f>
        <v>0</v>
      </c>
      <c r="I713" s="147">
        <f t="shared" si="281"/>
        <v>0</v>
      </c>
      <c r="J713" s="147">
        <f t="shared" si="281"/>
        <v>0</v>
      </c>
    </row>
    <row r="714" spans="2:10" s="49" customFormat="1" ht="33" hidden="1">
      <c r="B714" s="56" t="s">
        <v>23</v>
      </c>
      <c r="C714" s="121" t="s">
        <v>223</v>
      </c>
      <c r="D714" s="121" t="s">
        <v>16</v>
      </c>
      <c r="E714" s="121" t="s">
        <v>72</v>
      </c>
      <c r="F714" s="121" t="s">
        <v>224</v>
      </c>
      <c r="G714" s="121" t="s">
        <v>24</v>
      </c>
      <c r="H714" s="122"/>
      <c r="I714" s="147"/>
      <c r="J714" s="147"/>
    </row>
    <row r="715" spans="2:10" s="49" customFormat="1" hidden="1">
      <c r="B715" s="56" t="s">
        <v>165</v>
      </c>
      <c r="C715" s="121" t="s">
        <v>223</v>
      </c>
      <c r="D715" s="121" t="s">
        <v>16</v>
      </c>
      <c r="E715" s="121" t="s">
        <v>72</v>
      </c>
      <c r="F715" s="121" t="s">
        <v>166</v>
      </c>
      <c r="G715" s="121"/>
      <c r="H715" s="122">
        <f>H716</f>
        <v>0</v>
      </c>
      <c r="I715" s="147">
        <f t="shared" ref="I715:J716" si="282">I716</f>
        <v>0</v>
      </c>
      <c r="J715" s="147">
        <f t="shared" si="282"/>
        <v>0</v>
      </c>
    </row>
    <row r="716" spans="2:10" s="49" customFormat="1" ht="33" hidden="1">
      <c r="B716" s="56" t="s">
        <v>96</v>
      </c>
      <c r="C716" s="121" t="s">
        <v>223</v>
      </c>
      <c r="D716" s="121" t="s">
        <v>16</v>
      </c>
      <c r="E716" s="121" t="s">
        <v>72</v>
      </c>
      <c r="F716" s="121" t="s">
        <v>166</v>
      </c>
      <c r="G716" s="121" t="s">
        <v>34</v>
      </c>
      <c r="H716" s="122">
        <f>H717</f>
        <v>0</v>
      </c>
      <c r="I716" s="147">
        <f t="shared" si="282"/>
        <v>0</v>
      </c>
      <c r="J716" s="147">
        <f t="shared" si="282"/>
        <v>0</v>
      </c>
    </row>
    <row r="717" spans="2:10" s="49" customFormat="1" ht="33" hidden="1">
      <c r="B717" s="56" t="s">
        <v>23</v>
      </c>
      <c r="C717" s="121" t="s">
        <v>223</v>
      </c>
      <c r="D717" s="121" t="s">
        <v>16</v>
      </c>
      <c r="E717" s="121" t="s">
        <v>72</v>
      </c>
      <c r="F717" s="121" t="s">
        <v>166</v>
      </c>
      <c r="G717" s="121" t="s">
        <v>24</v>
      </c>
      <c r="H717" s="122"/>
      <c r="I717" s="147"/>
      <c r="J717" s="147"/>
    </row>
    <row r="718" spans="2:10" s="49" customFormat="1" ht="33" hidden="1">
      <c r="B718" s="56" t="s">
        <v>457</v>
      </c>
      <c r="C718" s="121" t="s">
        <v>223</v>
      </c>
      <c r="D718" s="121" t="s">
        <v>16</v>
      </c>
      <c r="E718" s="121" t="s">
        <v>87</v>
      </c>
      <c r="F718" s="121" t="s">
        <v>18</v>
      </c>
      <c r="G718" s="121"/>
      <c r="H718" s="122">
        <f>H719</f>
        <v>0</v>
      </c>
      <c r="I718" s="147">
        <f t="shared" ref="I718:J720" si="283">I719</f>
        <v>0</v>
      </c>
      <c r="J718" s="147">
        <f t="shared" si="283"/>
        <v>0</v>
      </c>
    </row>
    <row r="719" spans="2:10" s="49" customFormat="1" hidden="1">
      <c r="B719" s="56" t="s">
        <v>165</v>
      </c>
      <c r="C719" s="121" t="s">
        <v>223</v>
      </c>
      <c r="D719" s="121" t="s">
        <v>16</v>
      </c>
      <c r="E719" s="121" t="s">
        <v>87</v>
      </c>
      <c r="F719" s="121" t="s">
        <v>166</v>
      </c>
      <c r="G719" s="121"/>
      <c r="H719" s="122">
        <f>H720</f>
        <v>0</v>
      </c>
      <c r="I719" s="147">
        <f t="shared" si="283"/>
        <v>0</v>
      </c>
      <c r="J719" s="147">
        <f t="shared" si="283"/>
        <v>0</v>
      </c>
    </row>
    <row r="720" spans="2:10" s="49" customFormat="1" ht="33" hidden="1">
      <c r="B720" s="56" t="s">
        <v>96</v>
      </c>
      <c r="C720" s="121" t="s">
        <v>223</v>
      </c>
      <c r="D720" s="121" t="s">
        <v>16</v>
      </c>
      <c r="E720" s="121" t="s">
        <v>87</v>
      </c>
      <c r="F720" s="121" t="s">
        <v>166</v>
      </c>
      <c r="G720" s="121" t="s">
        <v>34</v>
      </c>
      <c r="H720" s="122">
        <f>H721</f>
        <v>0</v>
      </c>
      <c r="I720" s="147">
        <f t="shared" si="283"/>
        <v>0</v>
      </c>
      <c r="J720" s="147">
        <f t="shared" si="283"/>
        <v>0</v>
      </c>
    </row>
    <row r="721" spans="2:10" s="49" customFormat="1" ht="33" hidden="1">
      <c r="B721" s="56" t="s">
        <v>23</v>
      </c>
      <c r="C721" s="121" t="s">
        <v>223</v>
      </c>
      <c r="D721" s="121" t="s">
        <v>16</v>
      </c>
      <c r="E721" s="121" t="s">
        <v>87</v>
      </c>
      <c r="F721" s="121" t="s">
        <v>166</v>
      </c>
      <c r="G721" s="121" t="s">
        <v>24</v>
      </c>
      <c r="H721" s="122"/>
      <c r="I721" s="147"/>
      <c r="J721" s="147"/>
    </row>
    <row r="722" spans="2:10" s="49" customFormat="1" ht="49.5" hidden="1">
      <c r="B722" s="56" t="s">
        <v>452</v>
      </c>
      <c r="C722" s="121" t="s">
        <v>223</v>
      </c>
      <c r="D722" s="121" t="s">
        <v>16</v>
      </c>
      <c r="E722" s="118" t="s">
        <v>453</v>
      </c>
      <c r="F722" s="121" t="s">
        <v>18</v>
      </c>
      <c r="G722" s="121"/>
      <c r="H722" s="122">
        <f>H723+H726+H729</f>
        <v>0</v>
      </c>
      <c r="I722" s="147">
        <f t="shared" ref="I722:J722" si="284">I723+I726+I729</f>
        <v>0</v>
      </c>
      <c r="J722" s="147">
        <f t="shared" si="284"/>
        <v>0</v>
      </c>
    </row>
    <row r="723" spans="2:10" s="49" customFormat="1" ht="66" hidden="1">
      <c r="B723" s="56" t="s">
        <v>458</v>
      </c>
      <c r="C723" s="118" t="s">
        <v>223</v>
      </c>
      <c r="D723" s="118" t="s">
        <v>16</v>
      </c>
      <c r="E723" s="118" t="s">
        <v>453</v>
      </c>
      <c r="F723" s="118" t="s">
        <v>459</v>
      </c>
      <c r="G723" s="121"/>
      <c r="H723" s="122">
        <f>H724</f>
        <v>0</v>
      </c>
      <c r="I723" s="147">
        <f t="shared" ref="I723:J724" si="285">I724</f>
        <v>0</v>
      </c>
      <c r="J723" s="147">
        <f t="shared" si="285"/>
        <v>0</v>
      </c>
    </row>
    <row r="724" spans="2:10" s="49" customFormat="1" ht="33" hidden="1">
      <c r="B724" s="56" t="s">
        <v>96</v>
      </c>
      <c r="C724" s="118" t="s">
        <v>223</v>
      </c>
      <c r="D724" s="118" t="s">
        <v>16</v>
      </c>
      <c r="E724" s="118" t="s">
        <v>453</v>
      </c>
      <c r="F724" s="118" t="s">
        <v>459</v>
      </c>
      <c r="G724" s="121" t="s">
        <v>34</v>
      </c>
      <c r="H724" s="122">
        <f>H725</f>
        <v>0</v>
      </c>
      <c r="I724" s="147">
        <f t="shared" si="285"/>
        <v>0</v>
      </c>
      <c r="J724" s="147">
        <f t="shared" si="285"/>
        <v>0</v>
      </c>
    </row>
    <row r="725" spans="2:10" s="49" customFormat="1" ht="33" hidden="1">
      <c r="B725" s="56" t="s">
        <v>23</v>
      </c>
      <c r="C725" s="118" t="s">
        <v>223</v>
      </c>
      <c r="D725" s="118" t="s">
        <v>16</v>
      </c>
      <c r="E725" s="118" t="s">
        <v>453</v>
      </c>
      <c r="F725" s="118" t="s">
        <v>459</v>
      </c>
      <c r="G725" s="121" t="s">
        <v>24</v>
      </c>
      <c r="H725" s="122"/>
      <c r="I725" s="147"/>
      <c r="J725" s="147"/>
    </row>
    <row r="726" spans="2:10" s="49" customFormat="1" ht="49.5" hidden="1">
      <c r="B726" s="56" t="s">
        <v>460</v>
      </c>
      <c r="C726" s="118" t="s">
        <v>223</v>
      </c>
      <c r="D726" s="118" t="s">
        <v>16</v>
      </c>
      <c r="E726" s="118" t="s">
        <v>453</v>
      </c>
      <c r="F726" s="118" t="s">
        <v>461</v>
      </c>
      <c r="G726" s="121"/>
      <c r="H726" s="122">
        <f>H727</f>
        <v>0</v>
      </c>
      <c r="I726" s="147">
        <f t="shared" ref="I726:J727" si="286">I727</f>
        <v>0</v>
      </c>
      <c r="J726" s="147">
        <f t="shared" si="286"/>
        <v>0</v>
      </c>
    </row>
    <row r="727" spans="2:10" s="49" customFormat="1" ht="33" hidden="1">
      <c r="B727" s="56" t="s">
        <v>96</v>
      </c>
      <c r="C727" s="118" t="s">
        <v>223</v>
      </c>
      <c r="D727" s="118" t="s">
        <v>16</v>
      </c>
      <c r="E727" s="118" t="s">
        <v>453</v>
      </c>
      <c r="F727" s="118" t="s">
        <v>461</v>
      </c>
      <c r="G727" s="121" t="s">
        <v>34</v>
      </c>
      <c r="H727" s="122">
        <f>H728</f>
        <v>0</v>
      </c>
      <c r="I727" s="147">
        <f t="shared" si="286"/>
        <v>0</v>
      </c>
      <c r="J727" s="147">
        <f t="shared" si="286"/>
        <v>0</v>
      </c>
    </row>
    <row r="728" spans="2:10" s="49" customFormat="1" ht="33" hidden="1">
      <c r="B728" s="56" t="s">
        <v>23</v>
      </c>
      <c r="C728" s="118" t="s">
        <v>223</v>
      </c>
      <c r="D728" s="118" t="s">
        <v>16</v>
      </c>
      <c r="E728" s="118" t="s">
        <v>453</v>
      </c>
      <c r="F728" s="118" t="s">
        <v>461</v>
      </c>
      <c r="G728" s="121" t="s">
        <v>24</v>
      </c>
      <c r="H728" s="122"/>
      <c r="I728" s="147"/>
      <c r="J728" s="147"/>
    </row>
    <row r="729" spans="2:10" s="49" customFormat="1" ht="82.5" hidden="1">
      <c r="B729" s="56" t="s">
        <v>564</v>
      </c>
      <c r="C729" s="118" t="s">
        <v>223</v>
      </c>
      <c r="D729" s="118" t="s">
        <v>16</v>
      </c>
      <c r="E729" s="118" t="s">
        <v>453</v>
      </c>
      <c r="F729" s="118" t="s">
        <v>563</v>
      </c>
      <c r="G729" s="121"/>
      <c r="H729" s="122">
        <f>H730</f>
        <v>0</v>
      </c>
      <c r="I729" s="147">
        <f t="shared" ref="I729:J730" si="287">I730</f>
        <v>0</v>
      </c>
      <c r="J729" s="147">
        <f t="shared" si="287"/>
        <v>0</v>
      </c>
    </row>
    <row r="730" spans="2:10" s="49" customFormat="1" ht="33" hidden="1">
      <c r="B730" s="56" t="s">
        <v>96</v>
      </c>
      <c r="C730" s="118" t="s">
        <v>223</v>
      </c>
      <c r="D730" s="118" t="s">
        <v>16</v>
      </c>
      <c r="E730" s="118" t="s">
        <v>453</v>
      </c>
      <c r="F730" s="118" t="s">
        <v>563</v>
      </c>
      <c r="G730" s="121" t="s">
        <v>34</v>
      </c>
      <c r="H730" s="122">
        <f>H731</f>
        <v>0</v>
      </c>
      <c r="I730" s="147">
        <f t="shared" si="287"/>
        <v>0</v>
      </c>
      <c r="J730" s="147">
        <f t="shared" si="287"/>
        <v>0</v>
      </c>
    </row>
    <row r="731" spans="2:10" s="49" customFormat="1" ht="33" hidden="1">
      <c r="B731" s="56" t="s">
        <v>23</v>
      </c>
      <c r="C731" s="118" t="s">
        <v>223</v>
      </c>
      <c r="D731" s="118" t="s">
        <v>16</v>
      </c>
      <c r="E731" s="118" t="s">
        <v>453</v>
      </c>
      <c r="F731" s="118" t="s">
        <v>563</v>
      </c>
      <c r="G731" s="121" t="s">
        <v>24</v>
      </c>
      <c r="H731" s="122"/>
      <c r="I731" s="147"/>
      <c r="J731" s="147"/>
    </row>
    <row r="732" spans="2:10" s="56" customFormat="1" ht="33" hidden="1">
      <c r="B732" s="56" t="s">
        <v>451</v>
      </c>
      <c r="C732" s="118" t="s">
        <v>223</v>
      </c>
      <c r="D732" s="118" t="s">
        <v>31</v>
      </c>
      <c r="E732" s="118" t="s">
        <v>17</v>
      </c>
      <c r="F732" s="118" t="s">
        <v>18</v>
      </c>
      <c r="G732" s="121"/>
      <c r="H732" s="122">
        <f>H733</f>
        <v>0</v>
      </c>
      <c r="I732" s="147">
        <f t="shared" ref="I732:J732" si="288">I733</f>
        <v>0</v>
      </c>
      <c r="J732" s="147">
        <f t="shared" si="288"/>
        <v>0</v>
      </c>
    </row>
    <row r="733" spans="2:10" s="49" customFormat="1" ht="49.5" hidden="1">
      <c r="B733" s="56" t="s">
        <v>452</v>
      </c>
      <c r="C733" s="118" t="s">
        <v>223</v>
      </c>
      <c r="D733" s="118" t="s">
        <v>31</v>
      </c>
      <c r="E733" s="118" t="s">
        <v>453</v>
      </c>
      <c r="F733" s="118" t="s">
        <v>18</v>
      </c>
      <c r="G733" s="124"/>
      <c r="H733" s="122">
        <f>H734+H737</f>
        <v>0</v>
      </c>
      <c r="I733" s="147">
        <f t="shared" ref="I733:J733" si="289">I734+I737</f>
        <v>0</v>
      </c>
      <c r="J733" s="147">
        <f t="shared" si="289"/>
        <v>0</v>
      </c>
    </row>
    <row r="734" spans="2:10" s="49" customFormat="1" ht="33" hidden="1">
      <c r="B734" s="56" t="s">
        <v>454</v>
      </c>
      <c r="C734" s="118" t="s">
        <v>223</v>
      </c>
      <c r="D734" s="118" t="s">
        <v>31</v>
      </c>
      <c r="E734" s="118" t="s">
        <v>453</v>
      </c>
      <c r="F734" s="118" t="s">
        <v>455</v>
      </c>
      <c r="G734" s="124"/>
      <c r="H734" s="122">
        <f>H735</f>
        <v>0</v>
      </c>
      <c r="I734" s="147">
        <f t="shared" ref="I734:J735" si="290">I735</f>
        <v>0</v>
      </c>
      <c r="J734" s="147">
        <f t="shared" si="290"/>
        <v>0</v>
      </c>
    </row>
    <row r="735" spans="2:10" s="49" customFormat="1" ht="33" hidden="1">
      <c r="B735" s="56" t="s">
        <v>96</v>
      </c>
      <c r="C735" s="118" t="s">
        <v>223</v>
      </c>
      <c r="D735" s="118" t="s">
        <v>31</v>
      </c>
      <c r="E735" s="118" t="s">
        <v>453</v>
      </c>
      <c r="F735" s="118" t="s">
        <v>455</v>
      </c>
      <c r="G735" s="121" t="s">
        <v>34</v>
      </c>
      <c r="H735" s="122">
        <f>H736</f>
        <v>0</v>
      </c>
      <c r="I735" s="147">
        <f t="shared" si="290"/>
        <v>0</v>
      </c>
      <c r="J735" s="147">
        <f t="shared" si="290"/>
        <v>0</v>
      </c>
    </row>
    <row r="736" spans="2:10" s="49" customFormat="1" ht="33" hidden="1">
      <c r="B736" s="56" t="s">
        <v>23</v>
      </c>
      <c r="C736" s="118" t="s">
        <v>223</v>
      </c>
      <c r="D736" s="118" t="s">
        <v>31</v>
      </c>
      <c r="E736" s="118" t="s">
        <v>453</v>
      </c>
      <c r="F736" s="118" t="s">
        <v>455</v>
      </c>
      <c r="G736" s="121" t="s">
        <v>24</v>
      </c>
      <c r="H736" s="122"/>
      <c r="I736" s="147"/>
      <c r="J736" s="147"/>
    </row>
    <row r="737" spans="2:10" s="49" customFormat="1" ht="49.5" hidden="1">
      <c r="B737" s="56" t="s">
        <v>571</v>
      </c>
      <c r="C737" s="118" t="s">
        <v>223</v>
      </c>
      <c r="D737" s="118" t="s">
        <v>31</v>
      </c>
      <c r="E737" s="118" t="s">
        <v>453</v>
      </c>
      <c r="F737" s="118" t="s">
        <v>461</v>
      </c>
      <c r="G737" s="124"/>
      <c r="H737" s="122">
        <f>H738</f>
        <v>0</v>
      </c>
      <c r="I737" s="147">
        <f t="shared" ref="I737:J738" si="291">I738</f>
        <v>0</v>
      </c>
      <c r="J737" s="147">
        <f t="shared" si="291"/>
        <v>0</v>
      </c>
    </row>
    <row r="738" spans="2:10" s="49" customFormat="1" ht="33" hidden="1">
      <c r="B738" s="56" t="s">
        <v>96</v>
      </c>
      <c r="C738" s="118" t="s">
        <v>223</v>
      </c>
      <c r="D738" s="118" t="s">
        <v>31</v>
      </c>
      <c r="E738" s="118" t="s">
        <v>453</v>
      </c>
      <c r="F738" s="118" t="s">
        <v>461</v>
      </c>
      <c r="G738" s="121" t="s">
        <v>34</v>
      </c>
      <c r="H738" s="122">
        <f>H739</f>
        <v>0</v>
      </c>
      <c r="I738" s="147">
        <f t="shared" si="291"/>
        <v>0</v>
      </c>
      <c r="J738" s="147">
        <f t="shared" si="291"/>
        <v>0</v>
      </c>
    </row>
    <row r="739" spans="2:10" s="49" customFormat="1" ht="33" hidden="1">
      <c r="B739" s="56" t="s">
        <v>23</v>
      </c>
      <c r="C739" s="118" t="s">
        <v>223</v>
      </c>
      <c r="D739" s="118" t="s">
        <v>31</v>
      </c>
      <c r="E739" s="118" t="s">
        <v>453</v>
      </c>
      <c r="F739" s="118" t="s">
        <v>461</v>
      </c>
      <c r="G739" s="121" t="s">
        <v>24</v>
      </c>
      <c r="H739" s="122"/>
      <c r="I739" s="147"/>
      <c r="J739" s="147"/>
    </row>
    <row r="740" spans="2:10" s="49" customFormat="1" ht="33">
      <c r="B740" s="49" t="s">
        <v>516</v>
      </c>
      <c r="C740" s="115" t="s">
        <v>223</v>
      </c>
      <c r="D740" s="115" t="s">
        <v>49</v>
      </c>
      <c r="E740" s="115" t="s">
        <v>17</v>
      </c>
      <c r="F740" s="115" t="s">
        <v>18</v>
      </c>
      <c r="G740" s="124"/>
      <c r="H740" s="145">
        <f>H741</f>
        <v>6000</v>
      </c>
      <c r="I740" s="146">
        <f t="shared" ref="I740:J740" si="292">I741</f>
        <v>0</v>
      </c>
      <c r="J740" s="146">
        <f t="shared" si="292"/>
        <v>0</v>
      </c>
    </row>
    <row r="741" spans="2:10" s="49" customFormat="1" ht="49.5" hidden="1">
      <c r="B741" s="49" t="s">
        <v>536</v>
      </c>
      <c r="C741" s="115" t="s">
        <v>223</v>
      </c>
      <c r="D741" s="115" t="s">
        <v>49</v>
      </c>
      <c r="E741" s="115" t="s">
        <v>453</v>
      </c>
      <c r="F741" s="115" t="s">
        <v>18</v>
      </c>
      <c r="G741" s="124"/>
      <c r="H741" s="145">
        <f>H742+H745+H748</f>
        <v>6000</v>
      </c>
      <c r="I741" s="146">
        <f t="shared" ref="I741:J741" si="293">I742+I745+I748</f>
        <v>0</v>
      </c>
      <c r="J741" s="146">
        <f t="shared" si="293"/>
        <v>0</v>
      </c>
    </row>
    <row r="742" spans="2:10" s="49" customFormat="1" ht="33" hidden="1">
      <c r="B742" s="56" t="s">
        <v>454</v>
      </c>
      <c r="C742" s="118" t="s">
        <v>223</v>
      </c>
      <c r="D742" s="118" t="s">
        <v>49</v>
      </c>
      <c r="E742" s="118" t="s">
        <v>453</v>
      </c>
      <c r="F742" s="118" t="s">
        <v>455</v>
      </c>
      <c r="G742" s="124"/>
      <c r="H742" s="122">
        <f>H743</f>
        <v>0</v>
      </c>
      <c r="I742" s="147">
        <f t="shared" ref="I742:J743" si="294">I743</f>
        <v>0</v>
      </c>
      <c r="J742" s="147">
        <f t="shared" si="294"/>
        <v>0</v>
      </c>
    </row>
    <row r="743" spans="2:10" s="49" customFormat="1" ht="33" hidden="1">
      <c r="B743" s="56" t="s">
        <v>96</v>
      </c>
      <c r="C743" s="118" t="s">
        <v>223</v>
      </c>
      <c r="D743" s="118" t="s">
        <v>49</v>
      </c>
      <c r="E743" s="118" t="s">
        <v>453</v>
      </c>
      <c r="F743" s="118" t="s">
        <v>455</v>
      </c>
      <c r="G743" s="121" t="s">
        <v>34</v>
      </c>
      <c r="H743" s="122">
        <f>H744</f>
        <v>0</v>
      </c>
      <c r="I743" s="147">
        <f t="shared" si="294"/>
        <v>0</v>
      </c>
      <c r="J743" s="147">
        <f t="shared" si="294"/>
        <v>0</v>
      </c>
    </row>
    <row r="744" spans="2:10" s="49" customFormat="1" ht="33" hidden="1">
      <c r="B744" s="56" t="s">
        <v>23</v>
      </c>
      <c r="C744" s="118" t="s">
        <v>223</v>
      </c>
      <c r="D744" s="118" t="s">
        <v>49</v>
      </c>
      <c r="E744" s="118" t="s">
        <v>453</v>
      </c>
      <c r="F744" s="118" t="s">
        <v>455</v>
      </c>
      <c r="G744" s="121" t="s">
        <v>24</v>
      </c>
      <c r="H744" s="122"/>
      <c r="I744" s="147"/>
      <c r="J744" s="147"/>
    </row>
    <row r="745" spans="2:10" s="49" customFormat="1" ht="49.5" hidden="1">
      <c r="B745" s="56" t="s">
        <v>571</v>
      </c>
      <c r="C745" s="118" t="s">
        <v>223</v>
      </c>
      <c r="D745" s="118" t="s">
        <v>49</v>
      </c>
      <c r="E745" s="118" t="s">
        <v>453</v>
      </c>
      <c r="F745" s="118" t="s">
        <v>461</v>
      </c>
      <c r="G745" s="124"/>
      <c r="H745" s="122">
        <f>H746</f>
        <v>0</v>
      </c>
      <c r="I745" s="147">
        <f t="shared" ref="I745:J746" si="295">I746</f>
        <v>0</v>
      </c>
      <c r="J745" s="147">
        <f t="shared" si="295"/>
        <v>0</v>
      </c>
    </row>
    <row r="746" spans="2:10" s="49" customFormat="1" ht="33" hidden="1">
      <c r="B746" s="56" t="s">
        <v>96</v>
      </c>
      <c r="C746" s="118" t="s">
        <v>223</v>
      </c>
      <c r="D746" s="118" t="s">
        <v>49</v>
      </c>
      <c r="E746" s="118" t="s">
        <v>453</v>
      </c>
      <c r="F746" s="118" t="s">
        <v>461</v>
      </c>
      <c r="G746" s="121" t="s">
        <v>34</v>
      </c>
      <c r="H746" s="122">
        <f>H747</f>
        <v>0</v>
      </c>
      <c r="I746" s="147">
        <f t="shared" si="295"/>
        <v>0</v>
      </c>
      <c r="J746" s="147">
        <f t="shared" si="295"/>
        <v>0</v>
      </c>
    </row>
    <row r="747" spans="2:10" s="49" customFormat="1" ht="33" hidden="1">
      <c r="B747" s="56" t="s">
        <v>23</v>
      </c>
      <c r="C747" s="118" t="s">
        <v>223</v>
      </c>
      <c r="D747" s="118" t="s">
        <v>49</v>
      </c>
      <c r="E747" s="118" t="s">
        <v>453</v>
      </c>
      <c r="F747" s="118" t="s">
        <v>461</v>
      </c>
      <c r="G747" s="121" t="s">
        <v>24</v>
      </c>
      <c r="H747" s="122"/>
      <c r="I747" s="147"/>
      <c r="J747" s="147"/>
    </row>
    <row r="748" spans="2:10" s="49" customFormat="1" ht="115.5" hidden="1">
      <c r="B748" s="56" t="s">
        <v>677</v>
      </c>
      <c r="C748" s="118" t="s">
        <v>223</v>
      </c>
      <c r="D748" s="118" t="s">
        <v>49</v>
      </c>
      <c r="E748" s="118" t="s">
        <v>453</v>
      </c>
      <c r="F748" s="118" t="s">
        <v>563</v>
      </c>
      <c r="G748" s="121"/>
      <c r="H748" s="122">
        <f>H749</f>
        <v>6000</v>
      </c>
      <c r="I748" s="147">
        <f t="shared" ref="I748:J749" si="296">I749</f>
        <v>0</v>
      </c>
      <c r="J748" s="147">
        <f t="shared" si="296"/>
        <v>0</v>
      </c>
    </row>
    <row r="749" spans="2:10" s="49" customFormat="1" ht="33" hidden="1">
      <c r="B749" s="56" t="s">
        <v>96</v>
      </c>
      <c r="C749" s="118" t="s">
        <v>223</v>
      </c>
      <c r="D749" s="118" t="s">
        <v>49</v>
      </c>
      <c r="E749" s="118" t="s">
        <v>453</v>
      </c>
      <c r="F749" s="118" t="s">
        <v>563</v>
      </c>
      <c r="G749" s="121" t="s">
        <v>34</v>
      </c>
      <c r="H749" s="122">
        <f>H750</f>
        <v>6000</v>
      </c>
      <c r="I749" s="147">
        <f t="shared" si="296"/>
        <v>0</v>
      </c>
      <c r="J749" s="147">
        <f t="shared" si="296"/>
        <v>0</v>
      </c>
    </row>
    <row r="750" spans="2:10" s="49" customFormat="1" ht="33.75" hidden="1">
      <c r="B750" s="56" t="s">
        <v>23</v>
      </c>
      <c r="C750" s="118" t="s">
        <v>223</v>
      </c>
      <c r="D750" s="118" t="s">
        <v>49</v>
      </c>
      <c r="E750" s="118" t="s">
        <v>453</v>
      </c>
      <c r="F750" s="118" t="s">
        <v>563</v>
      </c>
      <c r="G750" s="121" t="s">
        <v>24</v>
      </c>
      <c r="H750" s="11">
        <f>4000+2000</f>
        <v>6000</v>
      </c>
      <c r="I750" s="47"/>
      <c r="J750" s="47"/>
    </row>
    <row r="751" spans="2:10" s="49" customFormat="1" ht="33" hidden="1">
      <c r="B751" s="154" t="s">
        <v>668</v>
      </c>
      <c r="C751" s="115" t="s">
        <v>223</v>
      </c>
      <c r="D751" s="115" t="s">
        <v>6</v>
      </c>
      <c r="E751" s="115" t="s">
        <v>17</v>
      </c>
      <c r="F751" s="115" t="s">
        <v>18</v>
      </c>
      <c r="G751" s="124"/>
      <c r="H751" s="145">
        <f>H752</f>
        <v>0</v>
      </c>
      <c r="I751" s="145">
        <f t="shared" ref="I751:J751" si="297">I752</f>
        <v>0</v>
      </c>
      <c r="J751" s="145">
        <f t="shared" si="297"/>
        <v>0</v>
      </c>
    </row>
    <row r="752" spans="2:10" s="49" customFormat="1" ht="33" hidden="1">
      <c r="B752" s="155" t="s">
        <v>669</v>
      </c>
      <c r="C752" s="118" t="s">
        <v>223</v>
      </c>
      <c r="D752" s="118" t="s">
        <v>6</v>
      </c>
      <c r="E752" s="118" t="s">
        <v>11</v>
      </c>
      <c r="F752" s="118" t="s">
        <v>18</v>
      </c>
      <c r="G752" s="124"/>
      <c r="H752" s="122">
        <f>H753+H756</f>
        <v>0</v>
      </c>
      <c r="I752" s="122">
        <f t="shared" ref="I752:J752" si="298">I753+I756</f>
        <v>0</v>
      </c>
      <c r="J752" s="122">
        <f t="shared" si="298"/>
        <v>0</v>
      </c>
    </row>
    <row r="753" spans="2:10" s="49" customFormat="1" hidden="1">
      <c r="B753" s="155" t="s">
        <v>670</v>
      </c>
      <c r="C753" s="118" t="s">
        <v>223</v>
      </c>
      <c r="D753" s="118" t="s">
        <v>6</v>
      </c>
      <c r="E753" s="118" t="s">
        <v>17</v>
      </c>
      <c r="F753" s="118" t="s">
        <v>671</v>
      </c>
      <c r="G753" s="124"/>
      <c r="H753" s="122">
        <f>H754</f>
        <v>0</v>
      </c>
      <c r="I753" s="122">
        <f t="shared" ref="I753:J754" si="299">I754</f>
        <v>0</v>
      </c>
      <c r="J753" s="122">
        <f t="shared" si="299"/>
        <v>0</v>
      </c>
    </row>
    <row r="754" spans="2:10" s="49" customFormat="1" ht="33" hidden="1">
      <c r="B754" s="56" t="s">
        <v>96</v>
      </c>
      <c r="C754" s="118" t="s">
        <v>223</v>
      </c>
      <c r="D754" s="118" t="s">
        <v>6</v>
      </c>
      <c r="E754" s="118" t="s">
        <v>17</v>
      </c>
      <c r="F754" s="118" t="s">
        <v>671</v>
      </c>
      <c r="G754" s="121" t="s">
        <v>34</v>
      </c>
      <c r="H754" s="122">
        <f>H755</f>
        <v>0</v>
      </c>
      <c r="I754" s="122">
        <f t="shared" si="299"/>
        <v>0</v>
      </c>
      <c r="J754" s="122">
        <f t="shared" si="299"/>
        <v>0</v>
      </c>
    </row>
    <row r="755" spans="2:10" s="49" customFormat="1" ht="33" hidden="1">
      <c r="B755" s="56" t="s">
        <v>23</v>
      </c>
      <c r="C755" s="118" t="s">
        <v>223</v>
      </c>
      <c r="D755" s="118" t="s">
        <v>6</v>
      </c>
      <c r="E755" s="118" t="s">
        <v>17</v>
      </c>
      <c r="F755" s="118" t="s">
        <v>671</v>
      </c>
      <c r="G755" s="121" t="s">
        <v>24</v>
      </c>
      <c r="H755" s="122"/>
      <c r="I755" s="122"/>
      <c r="J755" s="122"/>
    </row>
    <row r="756" spans="2:10" s="49" customFormat="1" ht="33" hidden="1">
      <c r="B756" s="155" t="s">
        <v>672</v>
      </c>
      <c r="C756" s="118" t="s">
        <v>223</v>
      </c>
      <c r="D756" s="118" t="s">
        <v>6</v>
      </c>
      <c r="E756" s="118" t="s">
        <v>11</v>
      </c>
      <c r="F756" s="118" t="s">
        <v>673</v>
      </c>
      <c r="G756" s="124"/>
      <c r="H756" s="122">
        <f>H757</f>
        <v>0</v>
      </c>
      <c r="I756" s="122">
        <f t="shared" ref="I756:J757" si="300">I757</f>
        <v>0</v>
      </c>
      <c r="J756" s="122">
        <f t="shared" si="300"/>
        <v>0</v>
      </c>
    </row>
    <row r="757" spans="2:10" s="49" customFormat="1" ht="33" hidden="1">
      <c r="B757" s="56" t="s">
        <v>96</v>
      </c>
      <c r="C757" s="118" t="s">
        <v>223</v>
      </c>
      <c r="D757" s="118" t="s">
        <v>6</v>
      </c>
      <c r="E757" s="118" t="s">
        <v>11</v>
      </c>
      <c r="F757" s="118" t="s">
        <v>673</v>
      </c>
      <c r="G757" s="121" t="s">
        <v>34</v>
      </c>
      <c r="H757" s="122">
        <f>H758</f>
        <v>0</v>
      </c>
      <c r="I757" s="122">
        <f t="shared" si="300"/>
        <v>0</v>
      </c>
      <c r="J757" s="122">
        <f t="shared" si="300"/>
        <v>0</v>
      </c>
    </row>
    <row r="758" spans="2:10" s="49" customFormat="1" ht="33" hidden="1">
      <c r="B758" s="56" t="s">
        <v>23</v>
      </c>
      <c r="C758" s="118" t="s">
        <v>223</v>
      </c>
      <c r="D758" s="118" t="s">
        <v>6</v>
      </c>
      <c r="E758" s="118" t="s">
        <v>11</v>
      </c>
      <c r="F758" s="118" t="s">
        <v>673</v>
      </c>
      <c r="G758" s="121" t="s">
        <v>24</v>
      </c>
      <c r="H758" s="122"/>
      <c r="I758" s="122"/>
      <c r="J758" s="122"/>
    </row>
    <row r="759" spans="2:10" s="49" customFormat="1" ht="49.5">
      <c r="B759" s="49" t="s">
        <v>408</v>
      </c>
      <c r="C759" s="115" t="s">
        <v>409</v>
      </c>
      <c r="D759" s="115" t="s">
        <v>16</v>
      </c>
      <c r="E759" s="115" t="s">
        <v>17</v>
      </c>
      <c r="F759" s="115" t="s">
        <v>18</v>
      </c>
      <c r="G759" s="116"/>
      <c r="H759" s="129">
        <f>H760+H764</f>
        <v>38</v>
      </c>
      <c r="I759" s="129">
        <f t="shared" ref="I759:J759" si="301">I760+I764</f>
        <v>40</v>
      </c>
      <c r="J759" s="129">
        <f t="shared" si="301"/>
        <v>40</v>
      </c>
    </row>
    <row r="760" spans="2:10" s="49" customFormat="1" ht="49.5" hidden="1">
      <c r="B760" s="49" t="s">
        <v>410</v>
      </c>
      <c r="C760" s="115" t="s">
        <v>409</v>
      </c>
      <c r="D760" s="115" t="s">
        <v>16</v>
      </c>
      <c r="E760" s="115" t="s">
        <v>127</v>
      </c>
      <c r="F760" s="115" t="s">
        <v>18</v>
      </c>
      <c r="G760" s="116"/>
      <c r="H760" s="129">
        <f>H761</f>
        <v>38</v>
      </c>
      <c r="I760" s="129">
        <f t="shared" ref="I760:J762" si="302">I761</f>
        <v>40</v>
      </c>
      <c r="J760" s="129">
        <f t="shared" si="302"/>
        <v>40</v>
      </c>
    </row>
    <row r="761" spans="2:10" s="49" customFormat="1" ht="33" hidden="1">
      <c r="B761" s="56" t="s">
        <v>411</v>
      </c>
      <c r="C761" s="118" t="s">
        <v>409</v>
      </c>
      <c r="D761" s="118" t="s">
        <v>16</v>
      </c>
      <c r="E761" s="118" t="s">
        <v>127</v>
      </c>
      <c r="F761" s="118" t="s">
        <v>412</v>
      </c>
      <c r="G761" s="119"/>
      <c r="H761" s="130">
        <f>H762</f>
        <v>38</v>
      </c>
      <c r="I761" s="130">
        <f t="shared" si="302"/>
        <v>40</v>
      </c>
      <c r="J761" s="130">
        <f t="shared" si="302"/>
        <v>40</v>
      </c>
    </row>
    <row r="762" spans="2:10" s="49" customFormat="1" hidden="1">
      <c r="B762" s="125" t="s">
        <v>58</v>
      </c>
      <c r="C762" s="118" t="s">
        <v>409</v>
      </c>
      <c r="D762" s="118" t="s">
        <v>16</v>
      </c>
      <c r="E762" s="118" t="s">
        <v>127</v>
      </c>
      <c r="F762" s="118" t="s">
        <v>412</v>
      </c>
      <c r="G762" s="119" t="s">
        <v>59</v>
      </c>
      <c r="H762" s="130">
        <f>H763</f>
        <v>38</v>
      </c>
      <c r="I762" s="130">
        <f t="shared" si="302"/>
        <v>40</v>
      </c>
      <c r="J762" s="130">
        <f t="shared" si="302"/>
        <v>40</v>
      </c>
    </row>
    <row r="763" spans="2:10" s="49" customFormat="1" ht="18.75" hidden="1">
      <c r="B763" s="125" t="s">
        <v>64</v>
      </c>
      <c r="C763" s="118" t="s">
        <v>409</v>
      </c>
      <c r="D763" s="118" t="s">
        <v>16</v>
      </c>
      <c r="E763" s="118" t="s">
        <v>127</v>
      </c>
      <c r="F763" s="118" t="s">
        <v>412</v>
      </c>
      <c r="G763" s="119" t="s">
        <v>65</v>
      </c>
      <c r="H763" s="12">
        <f>38</f>
        <v>38</v>
      </c>
      <c r="I763" s="12">
        <f>40</f>
        <v>40</v>
      </c>
      <c r="J763" s="12">
        <f>40</f>
        <v>40</v>
      </c>
    </row>
    <row r="764" spans="2:10" s="49" customFormat="1" ht="33" hidden="1">
      <c r="B764" s="56" t="s">
        <v>413</v>
      </c>
      <c r="C764" s="118" t="s">
        <v>409</v>
      </c>
      <c r="D764" s="118" t="s">
        <v>16</v>
      </c>
      <c r="E764" s="118" t="s">
        <v>174</v>
      </c>
      <c r="F764" s="118" t="s">
        <v>18</v>
      </c>
      <c r="G764" s="119"/>
      <c r="H764" s="130">
        <f>H765</f>
        <v>0</v>
      </c>
      <c r="I764" s="130">
        <f t="shared" ref="I764:J766" si="303">I765</f>
        <v>0</v>
      </c>
      <c r="J764" s="130">
        <f t="shared" si="303"/>
        <v>0</v>
      </c>
    </row>
    <row r="765" spans="2:10" s="49" customFormat="1" ht="49.5" hidden="1">
      <c r="B765" s="56" t="s">
        <v>414</v>
      </c>
      <c r="C765" s="118" t="s">
        <v>409</v>
      </c>
      <c r="D765" s="118" t="s">
        <v>16</v>
      </c>
      <c r="E765" s="118" t="s">
        <v>174</v>
      </c>
      <c r="F765" s="118" t="s">
        <v>415</v>
      </c>
      <c r="G765" s="119"/>
      <c r="H765" s="130">
        <f>H766</f>
        <v>0</v>
      </c>
      <c r="I765" s="130">
        <f t="shared" si="303"/>
        <v>0</v>
      </c>
      <c r="J765" s="130">
        <f t="shared" si="303"/>
        <v>0</v>
      </c>
    </row>
    <row r="766" spans="2:10" s="49" customFormat="1" ht="33" hidden="1">
      <c r="B766" s="125" t="s">
        <v>125</v>
      </c>
      <c r="C766" s="118" t="s">
        <v>409</v>
      </c>
      <c r="D766" s="118" t="s">
        <v>16</v>
      </c>
      <c r="E766" s="118" t="s">
        <v>174</v>
      </c>
      <c r="F766" s="118" t="s">
        <v>415</v>
      </c>
      <c r="G766" s="119" t="s">
        <v>34</v>
      </c>
      <c r="H766" s="130">
        <f>H767</f>
        <v>0</v>
      </c>
      <c r="I766" s="130">
        <f t="shared" si="303"/>
        <v>0</v>
      </c>
      <c r="J766" s="130">
        <f t="shared" si="303"/>
        <v>0</v>
      </c>
    </row>
    <row r="767" spans="2:10" s="49" customFormat="1" ht="33" hidden="1">
      <c r="B767" s="125" t="s">
        <v>23</v>
      </c>
      <c r="C767" s="118" t="s">
        <v>409</v>
      </c>
      <c r="D767" s="118" t="s">
        <v>16</v>
      </c>
      <c r="E767" s="118" t="s">
        <v>174</v>
      </c>
      <c r="F767" s="118" t="s">
        <v>415</v>
      </c>
      <c r="G767" s="119" t="s">
        <v>24</v>
      </c>
      <c r="H767" s="130"/>
      <c r="I767" s="130"/>
      <c r="J767" s="130"/>
    </row>
    <row r="768" spans="2:10" s="49" customFormat="1" ht="49.5">
      <c r="B768" s="49" t="s">
        <v>521</v>
      </c>
      <c r="C768" s="115" t="s">
        <v>417</v>
      </c>
      <c r="D768" s="115" t="s">
        <v>16</v>
      </c>
      <c r="E768" s="115" t="s">
        <v>17</v>
      </c>
      <c r="F768" s="115" t="s">
        <v>18</v>
      </c>
      <c r="G768" s="124"/>
      <c r="H768" s="117">
        <f>H769+H773+H777+H781+H785+H789+H793</f>
        <v>70</v>
      </c>
      <c r="I768" s="117">
        <f t="shared" ref="I768:J768" si="304">I769+I773+I777+I781+I785+I789+I793</f>
        <v>70</v>
      </c>
      <c r="J768" s="117">
        <f t="shared" si="304"/>
        <v>70</v>
      </c>
    </row>
    <row r="769" spans="2:10" s="49" customFormat="1" ht="66" hidden="1">
      <c r="B769" s="49" t="s">
        <v>596</v>
      </c>
      <c r="C769" s="115" t="s">
        <v>417</v>
      </c>
      <c r="D769" s="115" t="s">
        <v>16</v>
      </c>
      <c r="E769" s="115" t="s">
        <v>194</v>
      </c>
      <c r="F769" s="115" t="s">
        <v>18</v>
      </c>
      <c r="G769" s="124"/>
      <c r="H769" s="117">
        <f>H770</f>
        <v>15</v>
      </c>
      <c r="I769" s="117">
        <f t="shared" ref="I769:J771" si="305">I770</f>
        <v>15</v>
      </c>
      <c r="J769" s="117">
        <f t="shared" si="305"/>
        <v>15</v>
      </c>
    </row>
    <row r="770" spans="2:10" s="49" customFormat="1" ht="49.5" hidden="1">
      <c r="B770" s="56" t="s">
        <v>597</v>
      </c>
      <c r="C770" s="118" t="s">
        <v>417</v>
      </c>
      <c r="D770" s="118" t="s">
        <v>16</v>
      </c>
      <c r="E770" s="118" t="s">
        <v>194</v>
      </c>
      <c r="F770" s="118" t="s">
        <v>598</v>
      </c>
      <c r="G770" s="121"/>
      <c r="H770" s="120">
        <f>H771</f>
        <v>15</v>
      </c>
      <c r="I770" s="120">
        <f t="shared" si="305"/>
        <v>15</v>
      </c>
      <c r="J770" s="120">
        <f t="shared" si="305"/>
        <v>15</v>
      </c>
    </row>
    <row r="771" spans="2:10" s="49" customFormat="1" ht="33" hidden="1">
      <c r="B771" s="56" t="s">
        <v>125</v>
      </c>
      <c r="C771" s="118" t="s">
        <v>417</v>
      </c>
      <c r="D771" s="118" t="s">
        <v>16</v>
      </c>
      <c r="E771" s="118" t="s">
        <v>194</v>
      </c>
      <c r="F771" s="118" t="s">
        <v>598</v>
      </c>
      <c r="G771" s="121" t="s">
        <v>34</v>
      </c>
      <c r="H771" s="120">
        <f>H772</f>
        <v>15</v>
      </c>
      <c r="I771" s="120">
        <f t="shared" si="305"/>
        <v>15</v>
      </c>
      <c r="J771" s="120">
        <f t="shared" si="305"/>
        <v>15</v>
      </c>
    </row>
    <row r="772" spans="2:10" s="49" customFormat="1" ht="33.75" hidden="1">
      <c r="B772" s="56" t="s">
        <v>23</v>
      </c>
      <c r="C772" s="118" t="s">
        <v>417</v>
      </c>
      <c r="D772" s="118" t="s">
        <v>16</v>
      </c>
      <c r="E772" s="118" t="s">
        <v>194</v>
      </c>
      <c r="F772" s="118" t="s">
        <v>598</v>
      </c>
      <c r="G772" s="121" t="s">
        <v>24</v>
      </c>
      <c r="H772" s="10">
        <f>15</f>
        <v>15</v>
      </c>
      <c r="I772" s="10">
        <f>15</f>
        <v>15</v>
      </c>
      <c r="J772" s="10">
        <f>15</f>
        <v>15</v>
      </c>
    </row>
    <row r="773" spans="2:10" s="49" customFormat="1" ht="33" hidden="1">
      <c r="B773" s="49" t="s">
        <v>599</v>
      </c>
      <c r="C773" s="115" t="s">
        <v>417</v>
      </c>
      <c r="D773" s="115" t="s">
        <v>16</v>
      </c>
      <c r="E773" s="115" t="s">
        <v>210</v>
      </c>
      <c r="F773" s="115" t="s">
        <v>18</v>
      </c>
      <c r="G773" s="124"/>
      <c r="H773" s="117">
        <f>H774</f>
        <v>10</v>
      </c>
      <c r="I773" s="117">
        <f t="shared" ref="I773:J775" si="306">I774</f>
        <v>10</v>
      </c>
      <c r="J773" s="117">
        <f t="shared" si="306"/>
        <v>10</v>
      </c>
    </row>
    <row r="774" spans="2:10" s="49" customFormat="1" ht="49.5" hidden="1">
      <c r="B774" s="56" t="s">
        <v>600</v>
      </c>
      <c r="C774" s="118" t="s">
        <v>417</v>
      </c>
      <c r="D774" s="118" t="s">
        <v>16</v>
      </c>
      <c r="E774" s="118" t="s">
        <v>210</v>
      </c>
      <c r="F774" s="118" t="s">
        <v>601</v>
      </c>
      <c r="G774" s="121"/>
      <c r="H774" s="120">
        <f>H775</f>
        <v>10</v>
      </c>
      <c r="I774" s="120">
        <f t="shared" si="306"/>
        <v>10</v>
      </c>
      <c r="J774" s="120">
        <f t="shared" si="306"/>
        <v>10</v>
      </c>
    </row>
    <row r="775" spans="2:10" s="49" customFormat="1" ht="33" hidden="1">
      <c r="B775" s="56" t="s">
        <v>125</v>
      </c>
      <c r="C775" s="118" t="s">
        <v>417</v>
      </c>
      <c r="D775" s="118" t="s">
        <v>16</v>
      </c>
      <c r="E775" s="118" t="s">
        <v>210</v>
      </c>
      <c r="F775" s="118" t="s">
        <v>601</v>
      </c>
      <c r="G775" s="121" t="s">
        <v>34</v>
      </c>
      <c r="H775" s="120">
        <f>H776</f>
        <v>10</v>
      </c>
      <c r="I775" s="120">
        <f t="shared" si="306"/>
        <v>10</v>
      </c>
      <c r="J775" s="120">
        <f t="shared" si="306"/>
        <v>10</v>
      </c>
    </row>
    <row r="776" spans="2:10" s="49" customFormat="1" ht="33.75" hidden="1">
      <c r="B776" s="56" t="s">
        <v>23</v>
      </c>
      <c r="C776" s="118" t="s">
        <v>417</v>
      </c>
      <c r="D776" s="118" t="s">
        <v>16</v>
      </c>
      <c r="E776" s="118" t="s">
        <v>210</v>
      </c>
      <c r="F776" s="118" t="s">
        <v>601</v>
      </c>
      <c r="G776" s="121" t="s">
        <v>24</v>
      </c>
      <c r="H776" s="10">
        <f>10</f>
        <v>10</v>
      </c>
      <c r="I776" s="10">
        <f>10</f>
        <v>10</v>
      </c>
      <c r="J776" s="10">
        <f>10</f>
        <v>10</v>
      </c>
    </row>
    <row r="777" spans="2:10" s="49" customFormat="1" ht="33" hidden="1">
      <c r="B777" s="49" t="s">
        <v>602</v>
      </c>
      <c r="C777" s="115" t="s">
        <v>417</v>
      </c>
      <c r="D777" s="115" t="s">
        <v>16</v>
      </c>
      <c r="E777" s="115" t="s">
        <v>314</v>
      </c>
      <c r="F777" s="115" t="s">
        <v>18</v>
      </c>
      <c r="G777" s="124"/>
      <c r="H777" s="117">
        <f>H778</f>
        <v>30</v>
      </c>
      <c r="I777" s="117">
        <f t="shared" ref="I777:J779" si="307">I778</f>
        <v>30</v>
      </c>
      <c r="J777" s="117">
        <f t="shared" si="307"/>
        <v>30</v>
      </c>
    </row>
    <row r="778" spans="2:10" s="49" customFormat="1" hidden="1">
      <c r="B778" s="56" t="s">
        <v>603</v>
      </c>
      <c r="C778" s="118" t="s">
        <v>417</v>
      </c>
      <c r="D778" s="118" t="s">
        <v>16</v>
      </c>
      <c r="E778" s="118" t="s">
        <v>314</v>
      </c>
      <c r="F778" s="118" t="s">
        <v>604</v>
      </c>
      <c r="G778" s="121"/>
      <c r="H778" s="120">
        <f>H779</f>
        <v>30</v>
      </c>
      <c r="I778" s="120">
        <f t="shared" si="307"/>
        <v>30</v>
      </c>
      <c r="J778" s="120">
        <f t="shared" si="307"/>
        <v>30</v>
      </c>
    </row>
    <row r="779" spans="2:10" s="49" customFormat="1" ht="33" hidden="1">
      <c r="B779" s="56" t="s">
        <v>125</v>
      </c>
      <c r="C779" s="118" t="s">
        <v>417</v>
      </c>
      <c r="D779" s="118" t="s">
        <v>16</v>
      </c>
      <c r="E779" s="118" t="s">
        <v>314</v>
      </c>
      <c r="F779" s="118" t="s">
        <v>604</v>
      </c>
      <c r="G779" s="121" t="s">
        <v>34</v>
      </c>
      <c r="H779" s="120">
        <f>H780</f>
        <v>30</v>
      </c>
      <c r="I779" s="120">
        <f t="shared" si="307"/>
        <v>30</v>
      </c>
      <c r="J779" s="120">
        <f t="shared" si="307"/>
        <v>30</v>
      </c>
    </row>
    <row r="780" spans="2:10" s="49" customFormat="1" ht="33.75" hidden="1">
      <c r="B780" s="56" t="s">
        <v>23</v>
      </c>
      <c r="C780" s="118" t="s">
        <v>417</v>
      </c>
      <c r="D780" s="118" t="s">
        <v>16</v>
      </c>
      <c r="E780" s="118" t="s">
        <v>314</v>
      </c>
      <c r="F780" s="118" t="s">
        <v>604</v>
      </c>
      <c r="G780" s="121" t="s">
        <v>24</v>
      </c>
      <c r="H780" s="10">
        <f>30</f>
        <v>30</v>
      </c>
      <c r="I780" s="10">
        <f>30</f>
        <v>30</v>
      </c>
      <c r="J780" s="10">
        <f>30</f>
        <v>30</v>
      </c>
    </row>
    <row r="781" spans="2:10" s="49" customFormat="1" ht="33" hidden="1">
      <c r="B781" s="56" t="s">
        <v>418</v>
      </c>
      <c r="C781" s="118" t="s">
        <v>417</v>
      </c>
      <c r="D781" s="118" t="s">
        <v>16</v>
      </c>
      <c r="E781" s="118" t="s">
        <v>419</v>
      </c>
      <c r="F781" s="118" t="s">
        <v>18</v>
      </c>
      <c r="G781" s="121"/>
      <c r="H781" s="120">
        <f>H782</f>
        <v>0</v>
      </c>
      <c r="I781" s="120">
        <f t="shared" ref="I781:J783" si="308">I782</f>
        <v>0</v>
      </c>
      <c r="J781" s="120">
        <f t="shared" si="308"/>
        <v>0</v>
      </c>
    </row>
    <row r="782" spans="2:10" s="49" customFormat="1" hidden="1">
      <c r="B782" s="56" t="s">
        <v>420</v>
      </c>
      <c r="C782" s="118" t="s">
        <v>417</v>
      </c>
      <c r="D782" s="118" t="s">
        <v>16</v>
      </c>
      <c r="E782" s="118" t="s">
        <v>419</v>
      </c>
      <c r="F782" s="118" t="s">
        <v>421</v>
      </c>
      <c r="G782" s="121"/>
      <c r="H782" s="120">
        <f>H783</f>
        <v>0</v>
      </c>
      <c r="I782" s="120">
        <f t="shared" si="308"/>
        <v>0</v>
      </c>
      <c r="J782" s="120">
        <f t="shared" si="308"/>
        <v>0</v>
      </c>
    </row>
    <row r="783" spans="2:10" s="49" customFormat="1" ht="33" hidden="1">
      <c r="B783" s="103" t="s">
        <v>125</v>
      </c>
      <c r="C783" s="118" t="s">
        <v>417</v>
      </c>
      <c r="D783" s="118" t="s">
        <v>16</v>
      </c>
      <c r="E783" s="118" t="s">
        <v>419</v>
      </c>
      <c r="F783" s="118" t="s">
        <v>421</v>
      </c>
      <c r="G783" s="121" t="s">
        <v>34</v>
      </c>
      <c r="H783" s="120">
        <f>H784</f>
        <v>0</v>
      </c>
      <c r="I783" s="120">
        <f t="shared" si="308"/>
        <v>0</v>
      </c>
      <c r="J783" s="120">
        <f t="shared" si="308"/>
        <v>0</v>
      </c>
    </row>
    <row r="784" spans="2:10" s="49" customFormat="1" ht="33" hidden="1">
      <c r="B784" s="103" t="s">
        <v>23</v>
      </c>
      <c r="C784" s="118" t="s">
        <v>417</v>
      </c>
      <c r="D784" s="118" t="s">
        <v>16</v>
      </c>
      <c r="E784" s="118" t="s">
        <v>419</v>
      </c>
      <c r="F784" s="118" t="s">
        <v>421</v>
      </c>
      <c r="G784" s="121" t="s">
        <v>24</v>
      </c>
      <c r="H784" s="120"/>
      <c r="I784" s="120"/>
      <c r="J784" s="120"/>
    </row>
    <row r="785" spans="2:10" s="49" customFormat="1" hidden="1">
      <c r="B785" s="56" t="s">
        <v>422</v>
      </c>
      <c r="C785" s="118" t="s">
        <v>417</v>
      </c>
      <c r="D785" s="118" t="s">
        <v>16</v>
      </c>
      <c r="E785" s="118" t="s">
        <v>423</v>
      </c>
      <c r="F785" s="118" t="s">
        <v>18</v>
      </c>
      <c r="G785" s="121"/>
      <c r="H785" s="120">
        <f>H786</f>
        <v>0</v>
      </c>
      <c r="I785" s="120">
        <f t="shared" ref="I785:J787" si="309">I786</f>
        <v>0</v>
      </c>
      <c r="J785" s="120">
        <f t="shared" si="309"/>
        <v>0</v>
      </c>
    </row>
    <row r="786" spans="2:10" s="49" customFormat="1" hidden="1">
      <c r="B786" s="56" t="s">
        <v>424</v>
      </c>
      <c r="C786" s="118" t="s">
        <v>417</v>
      </c>
      <c r="D786" s="118" t="s">
        <v>16</v>
      </c>
      <c r="E786" s="118" t="s">
        <v>423</v>
      </c>
      <c r="F786" s="118" t="s">
        <v>425</v>
      </c>
      <c r="G786" s="121"/>
      <c r="H786" s="120">
        <f>H787</f>
        <v>0</v>
      </c>
      <c r="I786" s="120">
        <f t="shared" si="309"/>
        <v>0</v>
      </c>
      <c r="J786" s="120">
        <f t="shared" si="309"/>
        <v>0</v>
      </c>
    </row>
    <row r="787" spans="2:10" s="49" customFormat="1" ht="33" hidden="1">
      <c r="B787" s="103" t="s">
        <v>125</v>
      </c>
      <c r="C787" s="118" t="s">
        <v>417</v>
      </c>
      <c r="D787" s="118" t="s">
        <v>16</v>
      </c>
      <c r="E787" s="118" t="s">
        <v>423</v>
      </c>
      <c r="F787" s="118" t="s">
        <v>425</v>
      </c>
      <c r="G787" s="121" t="s">
        <v>34</v>
      </c>
      <c r="H787" s="120">
        <f>H788</f>
        <v>0</v>
      </c>
      <c r="I787" s="120">
        <f t="shared" si="309"/>
        <v>0</v>
      </c>
      <c r="J787" s="120">
        <f t="shared" si="309"/>
        <v>0</v>
      </c>
    </row>
    <row r="788" spans="2:10" s="49" customFormat="1" ht="33" hidden="1">
      <c r="B788" s="103" t="s">
        <v>23</v>
      </c>
      <c r="C788" s="118" t="s">
        <v>417</v>
      </c>
      <c r="D788" s="118" t="s">
        <v>16</v>
      </c>
      <c r="E788" s="118" t="s">
        <v>423</v>
      </c>
      <c r="F788" s="118" t="s">
        <v>425</v>
      </c>
      <c r="G788" s="121" t="s">
        <v>24</v>
      </c>
      <c r="H788" s="120"/>
      <c r="I788" s="120"/>
      <c r="J788" s="120"/>
    </row>
    <row r="789" spans="2:10" s="49" customFormat="1" ht="33" hidden="1">
      <c r="B789" s="56" t="s">
        <v>426</v>
      </c>
      <c r="C789" s="118" t="s">
        <v>417</v>
      </c>
      <c r="D789" s="118" t="s">
        <v>16</v>
      </c>
      <c r="E789" s="118" t="s">
        <v>427</v>
      </c>
      <c r="F789" s="118" t="s">
        <v>18</v>
      </c>
      <c r="G789" s="121"/>
      <c r="H789" s="120">
        <f>H790</f>
        <v>0</v>
      </c>
      <c r="I789" s="120">
        <f t="shared" ref="I789:J791" si="310">I790</f>
        <v>0</v>
      </c>
      <c r="J789" s="120">
        <f t="shared" si="310"/>
        <v>0</v>
      </c>
    </row>
    <row r="790" spans="2:10" s="49" customFormat="1" ht="33" hidden="1">
      <c r="B790" s="56" t="s">
        <v>428</v>
      </c>
      <c r="C790" s="118" t="s">
        <v>417</v>
      </c>
      <c r="D790" s="118" t="s">
        <v>16</v>
      </c>
      <c r="E790" s="118" t="s">
        <v>427</v>
      </c>
      <c r="F790" s="118" t="s">
        <v>429</v>
      </c>
      <c r="G790" s="121"/>
      <c r="H790" s="120">
        <f>H791</f>
        <v>0</v>
      </c>
      <c r="I790" s="120">
        <f t="shared" si="310"/>
        <v>0</v>
      </c>
      <c r="J790" s="120">
        <f t="shared" si="310"/>
        <v>0</v>
      </c>
    </row>
    <row r="791" spans="2:10" s="49" customFormat="1" ht="33" hidden="1">
      <c r="B791" s="103" t="s">
        <v>125</v>
      </c>
      <c r="C791" s="118" t="s">
        <v>417</v>
      </c>
      <c r="D791" s="118" t="s">
        <v>16</v>
      </c>
      <c r="E791" s="118" t="s">
        <v>427</v>
      </c>
      <c r="F791" s="118" t="s">
        <v>429</v>
      </c>
      <c r="G791" s="121" t="s">
        <v>34</v>
      </c>
      <c r="H791" s="120">
        <f>H792</f>
        <v>0</v>
      </c>
      <c r="I791" s="120">
        <f t="shared" si="310"/>
        <v>0</v>
      </c>
      <c r="J791" s="120">
        <f t="shared" si="310"/>
        <v>0</v>
      </c>
    </row>
    <row r="792" spans="2:10" s="49" customFormat="1" ht="33" hidden="1">
      <c r="B792" s="103" t="s">
        <v>23</v>
      </c>
      <c r="C792" s="118" t="s">
        <v>417</v>
      </c>
      <c r="D792" s="118" t="s">
        <v>16</v>
      </c>
      <c r="E792" s="118" t="s">
        <v>427</v>
      </c>
      <c r="F792" s="118" t="s">
        <v>429</v>
      </c>
      <c r="G792" s="121" t="s">
        <v>24</v>
      </c>
      <c r="H792" s="120"/>
      <c r="I792" s="120"/>
      <c r="J792" s="120"/>
    </row>
    <row r="793" spans="2:10" s="49" customFormat="1" ht="33" hidden="1">
      <c r="B793" s="49" t="s">
        <v>430</v>
      </c>
      <c r="C793" s="115" t="s">
        <v>417</v>
      </c>
      <c r="D793" s="115" t="s">
        <v>16</v>
      </c>
      <c r="E793" s="115" t="s">
        <v>431</v>
      </c>
      <c r="F793" s="115" t="s">
        <v>18</v>
      </c>
      <c r="G793" s="124"/>
      <c r="H793" s="117">
        <f>H794</f>
        <v>15</v>
      </c>
      <c r="I793" s="117">
        <f t="shared" ref="I793:J795" si="311">I794</f>
        <v>15</v>
      </c>
      <c r="J793" s="117">
        <f t="shared" si="311"/>
        <v>15</v>
      </c>
    </row>
    <row r="794" spans="2:10" s="49" customFormat="1" hidden="1">
      <c r="B794" s="56" t="s">
        <v>432</v>
      </c>
      <c r="C794" s="118" t="s">
        <v>417</v>
      </c>
      <c r="D794" s="118" t="s">
        <v>16</v>
      </c>
      <c r="E794" s="118" t="s">
        <v>431</v>
      </c>
      <c r="F794" s="118" t="s">
        <v>433</v>
      </c>
      <c r="G794" s="121"/>
      <c r="H794" s="120">
        <f>H795</f>
        <v>15</v>
      </c>
      <c r="I794" s="120">
        <f t="shared" si="311"/>
        <v>15</v>
      </c>
      <c r="J794" s="120">
        <f t="shared" si="311"/>
        <v>15</v>
      </c>
    </row>
    <row r="795" spans="2:10" s="49" customFormat="1" ht="33" hidden="1">
      <c r="B795" s="103" t="s">
        <v>125</v>
      </c>
      <c r="C795" s="118" t="s">
        <v>417</v>
      </c>
      <c r="D795" s="118" t="s">
        <v>16</v>
      </c>
      <c r="E795" s="118" t="s">
        <v>431</v>
      </c>
      <c r="F795" s="118" t="s">
        <v>433</v>
      </c>
      <c r="G795" s="121" t="s">
        <v>34</v>
      </c>
      <c r="H795" s="120">
        <f>H796</f>
        <v>15</v>
      </c>
      <c r="I795" s="120">
        <f t="shared" si="311"/>
        <v>15</v>
      </c>
      <c r="J795" s="120">
        <f t="shared" si="311"/>
        <v>15</v>
      </c>
    </row>
    <row r="796" spans="2:10" s="49" customFormat="1" ht="33.75" hidden="1">
      <c r="B796" s="103" t="s">
        <v>23</v>
      </c>
      <c r="C796" s="118" t="s">
        <v>417</v>
      </c>
      <c r="D796" s="118" t="s">
        <v>16</v>
      </c>
      <c r="E796" s="118" t="s">
        <v>431</v>
      </c>
      <c r="F796" s="118" t="s">
        <v>433</v>
      </c>
      <c r="G796" s="121" t="s">
        <v>24</v>
      </c>
      <c r="H796" s="10">
        <f>15</f>
        <v>15</v>
      </c>
      <c r="I796" s="10">
        <f>15</f>
        <v>15</v>
      </c>
      <c r="J796" s="10">
        <f>15</f>
        <v>15</v>
      </c>
    </row>
    <row r="797" spans="2:10" s="56" customFormat="1" ht="49.5">
      <c r="B797" s="49" t="s">
        <v>394</v>
      </c>
      <c r="C797" s="115" t="s">
        <v>395</v>
      </c>
      <c r="D797" s="115" t="s">
        <v>16</v>
      </c>
      <c r="E797" s="115" t="s">
        <v>17</v>
      </c>
      <c r="F797" s="115" t="s">
        <v>18</v>
      </c>
      <c r="G797" s="126"/>
      <c r="H797" s="117">
        <f>H798+H808+H818+H828+H838+H842+H846</f>
        <v>50</v>
      </c>
      <c r="I797" s="117">
        <f t="shared" ref="I797:J797" si="312">I798+I808+I818+I828+I838+I842+I846</f>
        <v>30</v>
      </c>
      <c r="J797" s="117">
        <f t="shared" si="312"/>
        <v>30</v>
      </c>
    </row>
    <row r="798" spans="2:10" s="56" customFormat="1" ht="82.5" hidden="1">
      <c r="B798" s="56" t="s">
        <v>396</v>
      </c>
      <c r="C798" s="118" t="s">
        <v>395</v>
      </c>
      <c r="D798" s="118" t="s">
        <v>16</v>
      </c>
      <c r="E798" s="118" t="s">
        <v>11</v>
      </c>
      <c r="F798" s="118" t="s">
        <v>18</v>
      </c>
      <c r="G798" s="103"/>
      <c r="H798" s="120">
        <f>H799+H802+H805</f>
        <v>0</v>
      </c>
      <c r="I798" s="120">
        <f t="shared" ref="I798:J798" si="313">I799+I802+I805</f>
        <v>0</v>
      </c>
      <c r="J798" s="120">
        <f t="shared" si="313"/>
        <v>0</v>
      </c>
    </row>
    <row r="799" spans="2:10" s="56" customFormat="1" ht="82.5" hidden="1">
      <c r="B799" s="56" t="s">
        <v>397</v>
      </c>
      <c r="C799" s="118" t="s">
        <v>395</v>
      </c>
      <c r="D799" s="118" t="s">
        <v>16</v>
      </c>
      <c r="E799" s="118" t="s">
        <v>11</v>
      </c>
      <c r="F799" s="118" t="s">
        <v>398</v>
      </c>
      <c r="G799" s="103"/>
      <c r="H799" s="120">
        <f>H800</f>
        <v>0</v>
      </c>
      <c r="I799" s="120">
        <f t="shared" ref="I799:J800" si="314">I800</f>
        <v>0</v>
      </c>
      <c r="J799" s="120">
        <f t="shared" si="314"/>
        <v>0</v>
      </c>
    </row>
    <row r="800" spans="2:10" s="56" customFormat="1" ht="33" hidden="1">
      <c r="B800" s="125" t="s">
        <v>125</v>
      </c>
      <c r="C800" s="118" t="s">
        <v>395</v>
      </c>
      <c r="D800" s="118" t="s">
        <v>16</v>
      </c>
      <c r="E800" s="118" t="s">
        <v>11</v>
      </c>
      <c r="F800" s="118" t="s">
        <v>398</v>
      </c>
      <c r="G800" s="103">
        <v>200</v>
      </c>
      <c r="H800" s="120">
        <f>H801</f>
        <v>0</v>
      </c>
      <c r="I800" s="120">
        <f t="shared" si="314"/>
        <v>0</v>
      </c>
      <c r="J800" s="120">
        <f t="shared" si="314"/>
        <v>0</v>
      </c>
    </row>
    <row r="801" spans="2:10" s="56" customFormat="1" ht="33" hidden="1">
      <c r="B801" s="125" t="s">
        <v>23</v>
      </c>
      <c r="C801" s="118" t="s">
        <v>395</v>
      </c>
      <c r="D801" s="118" t="s">
        <v>16</v>
      </c>
      <c r="E801" s="118" t="s">
        <v>11</v>
      </c>
      <c r="F801" s="118" t="s">
        <v>398</v>
      </c>
      <c r="G801" s="103">
        <v>240</v>
      </c>
      <c r="H801" s="120"/>
      <c r="I801" s="120"/>
      <c r="J801" s="120"/>
    </row>
    <row r="802" spans="2:10" s="56" customFormat="1" ht="66" hidden="1">
      <c r="B802" s="56" t="s">
        <v>579</v>
      </c>
      <c r="C802" s="118" t="s">
        <v>395</v>
      </c>
      <c r="D802" s="118" t="s">
        <v>16</v>
      </c>
      <c r="E802" s="118" t="s">
        <v>11</v>
      </c>
      <c r="F802" s="118" t="s">
        <v>580</v>
      </c>
      <c r="G802" s="103"/>
      <c r="H802" s="120">
        <f>H803</f>
        <v>0</v>
      </c>
      <c r="I802" s="120">
        <f t="shared" ref="I802:J803" si="315">I803</f>
        <v>0</v>
      </c>
      <c r="J802" s="120">
        <f t="shared" si="315"/>
        <v>0</v>
      </c>
    </row>
    <row r="803" spans="2:10" s="56" customFormat="1" ht="33" hidden="1">
      <c r="B803" s="125" t="s">
        <v>125</v>
      </c>
      <c r="C803" s="118" t="s">
        <v>395</v>
      </c>
      <c r="D803" s="118" t="s">
        <v>16</v>
      </c>
      <c r="E803" s="118" t="s">
        <v>11</v>
      </c>
      <c r="F803" s="118" t="s">
        <v>580</v>
      </c>
      <c r="G803" s="103">
        <v>200</v>
      </c>
      <c r="H803" s="120">
        <f>H804</f>
        <v>0</v>
      </c>
      <c r="I803" s="120">
        <f t="shared" si="315"/>
        <v>0</v>
      </c>
      <c r="J803" s="120">
        <f t="shared" si="315"/>
        <v>0</v>
      </c>
    </row>
    <row r="804" spans="2:10" s="56" customFormat="1" ht="33" hidden="1">
      <c r="B804" s="125" t="s">
        <v>23</v>
      </c>
      <c r="C804" s="118" t="s">
        <v>395</v>
      </c>
      <c r="D804" s="118" t="s">
        <v>16</v>
      </c>
      <c r="E804" s="118" t="s">
        <v>11</v>
      </c>
      <c r="F804" s="118" t="s">
        <v>580</v>
      </c>
      <c r="G804" s="103">
        <v>240</v>
      </c>
      <c r="H804" s="120"/>
      <c r="I804" s="120"/>
      <c r="J804" s="120"/>
    </row>
    <row r="805" spans="2:10" s="56" customFormat="1" ht="49.5" hidden="1">
      <c r="B805" s="56" t="s">
        <v>581</v>
      </c>
      <c r="C805" s="118" t="s">
        <v>395</v>
      </c>
      <c r="D805" s="118" t="s">
        <v>16</v>
      </c>
      <c r="E805" s="118" t="s">
        <v>11</v>
      </c>
      <c r="F805" s="118" t="s">
        <v>582</v>
      </c>
      <c r="G805" s="103"/>
      <c r="H805" s="120">
        <f>H806</f>
        <v>0</v>
      </c>
      <c r="I805" s="120">
        <f t="shared" ref="I805:J806" si="316">I806</f>
        <v>0</v>
      </c>
      <c r="J805" s="120">
        <f t="shared" si="316"/>
        <v>0</v>
      </c>
    </row>
    <row r="806" spans="2:10" s="56" customFormat="1" ht="33" hidden="1">
      <c r="B806" s="125" t="s">
        <v>125</v>
      </c>
      <c r="C806" s="118" t="s">
        <v>395</v>
      </c>
      <c r="D806" s="118" t="s">
        <v>16</v>
      </c>
      <c r="E806" s="118" t="s">
        <v>11</v>
      </c>
      <c r="F806" s="118" t="s">
        <v>582</v>
      </c>
      <c r="G806" s="103">
        <v>200</v>
      </c>
      <c r="H806" s="120">
        <f>H807</f>
        <v>0</v>
      </c>
      <c r="I806" s="120">
        <f t="shared" si="316"/>
        <v>0</v>
      </c>
      <c r="J806" s="120">
        <f t="shared" si="316"/>
        <v>0</v>
      </c>
    </row>
    <row r="807" spans="2:10" s="56" customFormat="1" ht="33" hidden="1">
      <c r="B807" s="125" t="s">
        <v>23</v>
      </c>
      <c r="C807" s="118" t="s">
        <v>395</v>
      </c>
      <c r="D807" s="118" t="s">
        <v>16</v>
      </c>
      <c r="E807" s="118" t="s">
        <v>11</v>
      </c>
      <c r="F807" s="118" t="s">
        <v>582</v>
      </c>
      <c r="G807" s="103">
        <v>240</v>
      </c>
      <c r="H807" s="120"/>
      <c r="I807" s="120"/>
      <c r="J807" s="120"/>
    </row>
    <row r="808" spans="2:10" s="56" customFormat="1" ht="66" hidden="1">
      <c r="B808" s="56" t="s">
        <v>399</v>
      </c>
      <c r="C808" s="118" t="s">
        <v>395</v>
      </c>
      <c r="D808" s="118" t="s">
        <v>16</v>
      </c>
      <c r="E808" s="118" t="s">
        <v>38</v>
      </c>
      <c r="F808" s="118" t="s">
        <v>18</v>
      </c>
      <c r="G808" s="103"/>
      <c r="H808" s="120">
        <f>H809+H812+H817</f>
        <v>0</v>
      </c>
      <c r="I808" s="120">
        <f t="shared" ref="I808:J808" si="317">I809+I812+I817</f>
        <v>0</v>
      </c>
      <c r="J808" s="120">
        <f t="shared" si="317"/>
        <v>0</v>
      </c>
    </row>
    <row r="809" spans="2:10" s="56" customFormat="1" ht="66" hidden="1">
      <c r="B809" s="56" t="s">
        <v>400</v>
      </c>
      <c r="C809" s="118" t="s">
        <v>395</v>
      </c>
      <c r="D809" s="118" t="s">
        <v>16</v>
      </c>
      <c r="E809" s="118" t="s">
        <v>38</v>
      </c>
      <c r="F809" s="118" t="s">
        <v>401</v>
      </c>
      <c r="G809" s="103"/>
      <c r="H809" s="120">
        <f>H810</f>
        <v>0</v>
      </c>
      <c r="I809" s="120">
        <f t="shared" ref="I809:J810" si="318">I810</f>
        <v>0</v>
      </c>
      <c r="J809" s="120">
        <f t="shared" si="318"/>
        <v>0</v>
      </c>
    </row>
    <row r="810" spans="2:10" s="56" customFormat="1" ht="33" hidden="1">
      <c r="B810" s="125" t="s">
        <v>125</v>
      </c>
      <c r="C810" s="118" t="s">
        <v>395</v>
      </c>
      <c r="D810" s="118" t="s">
        <v>16</v>
      </c>
      <c r="E810" s="118" t="s">
        <v>38</v>
      </c>
      <c r="F810" s="118" t="s">
        <v>401</v>
      </c>
      <c r="G810" s="103">
        <v>200</v>
      </c>
      <c r="H810" s="120">
        <f>H811</f>
        <v>0</v>
      </c>
      <c r="I810" s="120">
        <f t="shared" si="318"/>
        <v>0</v>
      </c>
      <c r="J810" s="120">
        <f t="shared" si="318"/>
        <v>0</v>
      </c>
    </row>
    <row r="811" spans="2:10" s="56" customFormat="1" ht="33" hidden="1">
      <c r="B811" s="125" t="s">
        <v>23</v>
      </c>
      <c r="C811" s="118" t="s">
        <v>395</v>
      </c>
      <c r="D811" s="118" t="s">
        <v>16</v>
      </c>
      <c r="E811" s="118" t="s">
        <v>38</v>
      </c>
      <c r="F811" s="118" t="s">
        <v>401</v>
      </c>
      <c r="G811" s="103">
        <v>240</v>
      </c>
      <c r="H811" s="120"/>
      <c r="I811" s="120"/>
      <c r="J811" s="120"/>
    </row>
    <row r="812" spans="2:10" s="56" customFormat="1" ht="66" hidden="1">
      <c r="B812" s="56" t="s">
        <v>579</v>
      </c>
      <c r="C812" s="118" t="s">
        <v>395</v>
      </c>
      <c r="D812" s="118" t="s">
        <v>16</v>
      </c>
      <c r="E812" s="118" t="s">
        <v>38</v>
      </c>
      <c r="F812" s="118" t="s">
        <v>580</v>
      </c>
      <c r="G812" s="103"/>
      <c r="H812" s="120">
        <f>H813</f>
        <v>0</v>
      </c>
      <c r="I812" s="120">
        <f t="shared" ref="I812:J813" si="319">I813</f>
        <v>0</v>
      </c>
      <c r="J812" s="120">
        <f t="shared" si="319"/>
        <v>0</v>
      </c>
    </row>
    <row r="813" spans="2:10" s="56" customFormat="1" ht="33" hidden="1">
      <c r="B813" s="125" t="s">
        <v>125</v>
      </c>
      <c r="C813" s="118" t="s">
        <v>395</v>
      </c>
      <c r="D813" s="118" t="s">
        <v>16</v>
      </c>
      <c r="E813" s="118" t="s">
        <v>38</v>
      </c>
      <c r="F813" s="118" t="s">
        <v>580</v>
      </c>
      <c r="G813" s="103">
        <v>200</v>
      </c>
      <c r="H813" s="120">
        <f>H814</f>
        <v>0</v>
      </c>
      <c r="I813" s="120">
        <f t="shared" si="319"/>
        <v>0</v>
      </c>
      <c r="J813" s="120">
        <f t="shared" si="319"/>
        <v>0</v>
      </c>
    </row>
    <row r="814" spans="2:10" s="56" customFormat="1" ht="33" hidden="1">
      <c r="B814" s="125" t="s">
        <v>23</v>
      </c>
      <c r="C814" s="118" t="s">
        <v>395</v>
      </c>
      <c r="D814" s="118" t="s">
        <v>16</v>
      </c>
      <c r="E814" s="118" t="s">
        <v>38</v>
      </c>
      <c r="F814" s="118" t="s">
        <v>580</v>
      </c>
      <c r="G814" s="103">
        <v>240</v>
      </c>
      <c r="H814" s="120"/>
      <c r="I814" s="120"/>
      <c r="J814" s="120"/>
    </row>
    <row r="815" spans="2:10" s="56" customFormat="1" ht="49.5" hidden="1">
      <c r="B815" s="56" t="s">
        <v>581</v>
      </c>
      <c r="C815" s="118" t="s">
        <v>395</v>
      </c>
      <c r="D815" s="118" t="s">
        <v>16</v>
      </c>
      <c r="E815" s="118" t="s">
        <v>38</v>
      </c>
      <c r="F815" s="118" t="s">
        <v>582</v>
      </c>
      <c r="G815" s="103"/>
      <c r="H815" s="120">
        <f>H816</f>
        <v>0</v>
      </c>
      <c r="I815" s="120">
        <f t="shared" ref="I815:J816" si="320">I816</f>
        <v>0</v>
      </c>
      <c r="J815" s="120">
        <f t="shared" si="320"/>
        <v>0</v>
      </c>
    </row>
    <row r="816" spans="2:10" s="56" customFormat="1" ht="33" hidden="1">
      <c r="B816" s="125" t="s">
        <v>125</v>
      </c>
      <c r="C816" s="118" t="s">
        <v>395</v>
      </c>
      <c r="D816" s="118" t="s">
        <v>16</v>
      </c>
      <c r="E816" s="118" t="s">
        <v>38</v>
      </c>
      <c r="F816" s="118" t="s">
        <v>582</v>
      </c>
      <c r="G816" s="103">
        <v>200</v>
      </c>
      <c r="H816" s="120">
        <f>H817</f>
        <v>0</v>
      </c>
      <c r="I816" s="120">
        <f t="shared" si="320"/>
        <v>0</v>
      </c>
      <c r="J816" s="120">
        <f t="shared" si="320"/>
        <v>0</v>
      </c>
    </row>
    <row r="817" spans="2:10" s="56" customFormat="1" ht="33" hidden="1">
      <c r="B817" s="125" t="s">
        <v>23</v>
      </c>
      <c r="C817" s="118" t="s">
        <v>395</v>
      </c>
      <c r="D817" s="118" t="s">
        <v>16</v>
      </c>
      <c r="E817" s="118" t="s">
        <v>38</v>
      </c>
      <c r="F817" s="118" t="s">
        <v>582</v>
      </c>
      <c r="G817" s="103">
        <v>240</v>
      </c>
      <c r="H817" s="120"/>
      <c r="I817" s="120"/>
      <c r="J817" s="120"/>
    </row>
    <row r="818" spans="2:10" s="56" customFormat="1" ht="99" hidden="1">
      <c r="B818" s="56" t="s">
        <v>402</v>
      </c>
      <c r="C818" s="118" t="s">
        <v>395</v>
      </c>
      <c r="D818" s="118" t="s">
        <v>16</v>
      </c>
      <c r="E818" s="118" t="s">
        <v>72</v>
      </c>
      <c r="F818" s="118" t="s">
        <v>18</v>
      </c>
      <c r="G818" s="103"/>
      <c r="H818" s="120">
        <f>H819+H822+H825</f>
        <v>0</v>
      </c>
      <c r="I818" s="120">
        <f t="shared" ref="I818:J818" si="321">I819+I822+I825</f>
        <v>0</v>
      </c>
      <c r="J818" s="120">
        <f t="shared" si="321"/>
        <v>0</v>
      </c>
    </row>
    <row r="819" spans="2:10" s="56" customFormat="1" ht="82.5" hidden="1">
      <c r="B819" s="56" t="s">
        <v>403</v>
      </c>
      <c r="C819" s="118" t="s">
        <v>395</v>
      </c>
      <c r="D819" s="118" t="s">
        <v>16</v>
      </c>
      <c r="E819" s="118" t="s">
        <v>72</v>
      </c>
      <c r="F819" s="118" t="s">
        <v>404</v>
      </c>
      <c r="G819" s="103"/>
      <c r="H819" s="120">
        <f>H820</f>
        <v>0</v>
      </c>
      <c r="I819" s="120">
        <f t="shared" ref="I819:J820" si="322">I820</f>
        <v>0</v>
      </c>
      <c r="J819" s="120">
        <f t="shared" si="322"/>
        <v>0</v>
      </c>
    </row>
    <row r="820" spans="2:10" s="56" customFormat="1" ht="33" hidden="1">
      <c r="B820" s="125" t="s">
        <v>125</v>
      </c>
      <c r="C820" s="118" t="s">
        <v>395</v>
      </c>
      <c r="D820" s="118" t="s">
        <v>16</v>
      </c>
      <c r="E820" s="118" t="s">
        <v>72</v>
      </c>
      <c r="F820" s="118" t="s">
        <v>404</v>
      </c>
      <c r="G820" s="103">
        <v>200</v>
      </c>
      <c r="H820" s="120">
        <f>H821</f>
        <v>0</v>
      </c>
      <c r="I820" s="120">
        <f t="shared" si="322"/>
        <v>0</v>
      </c>
      <c r="J820" s="120">
        <f t="shared" si="322"/>
        <v>0</v>
      </c>
    </row>
    <row r="821" spans="2:10" s="56" customFormat="1" ht="33" hidden="1">
      <c r="B821" s="125" t="s">
        <v>23</v>
      </c>
      <c r="C821" s="118" t="s">
        <v>395</v>
      </c>
      <c r="D821" s="118" t="s">
        <v>16</v>
      </c>
      <c r="E821" s="118" t="s">
        <v>72</v>
      </c>
      <c r="F821" s="118" t="s">
        <v>404</v>
      </c>
      <c r="G821" s="103">
        <v>240</v>
      </c>
      <c r="H821" s="120"/>
      <c r="I821" s="120"/>
      <c r="J821" s="120"/>
    </row>
    <row r="822" spans="2:10" s="56" customFormat="1" ht="66" hidden="1">
      <c r="B822" s="56" t="s">
        <v>579</v>
      </c>
      <c r="C822" s="118" t="s">
        <v>395</v>
      </c>
      <c r="D822" s="118" t="s">
        <v>16</v>
      </c>
      <c r="E822" s="118" t="s">
        <v>72</v>
      </c>
      <c r="F822" s="118" t="s">
        <v>580</v>
      </c>
      <c r="G822" s="103"/>
      <c r="H822" s="120">
        <f>H823</f>
        <v>0</v>
      </c>
      <c r="I822" s="120">
        <f t="shared" ref="I822:J823" si="323">I823</f>
        <v>0</v>
      </c>
      <c r="J822" s="120">
        <f t="shared" si="323"/>
        <v>0</v>
      </c>
    </row>
    <row r="823" spans="2:10" s="56" customFormat="1" ht="33" hidden="1">
      <c r="B823" s="125" t="s">
        <v>125</v>
      </c>
      <c r="C823" s="118" t="s">
        <v>395</v>
      </c>
      <c r="D823" s="118" t="s">
        <v>16</v>
      </c>
      <c r="E823" s="118" t="s">
        <v>72</v>
      </c>
      <c r="F823" s="118" t="s">
        <v>580</v>
      </c>
      <c r="G823" s="103">
        <v>200</v>
      </c>
      <c r="H823" s="120">
        <f>H824</f>
        <v>0</v>
      </c>
      <c r="I823" s="120">
        <f t="shared" si="323"/>
        <v>0</v>
      </c>
      <c r="J823" s="120">
        <f t="shared" si="323"/>
        <v>0</v>
      </c>
    </row>
    <row r="824" spans="2:10" s="56" customFormat="1" ht="33" hidden="1">
      <c r="B824" s="125" t="s">
        <v>23</v>
      </c>
      <c r="C824" s="118" t="s">
        <v>395</v>
      </c>
      <c r="D824" s="118" t="s">
        <v>16</v>
      </c>
      <c r="E824" s="118" t="s">
        <v>72</v>
      </c>
      <c r="F824" s="118" t="s">
        <v>580</v>
      </c>
      <c r="G824" s="103">
        <v>240</v>
      </c>
      <c r="H824" s="120"/>
      <c r="I824" s="120"/>
      <c r="J824" s="120"/>
    </row>
    <row r="825" spans="2:10" s="56" customFormat="1" ht="49.5" hidden="1">
      <c r="B825" s="56" t="s">
        <v>581</v>
      </c>
      <c r="C825" s="118" t="s">
        <v>395</v>
      </c>
      <c r="D825" s="118" t="s">
        <v>16</v>
      </c>
      <c r="E825" s="118" t="s">
        <v>72</v>
      </c>
      <c r="F825" s="118" t="s">
        <v>582</v>
      </c>
      <c r="G825" s="103"/>
      <c r="H825" s="120">
        <f>H826</f>
        <v>0</v>
      </c>
      <c r="I825" s="120">
        <f t="shared" ref="I825:J826" si="324">I826</f>
        <v>0</v>
      </c>
      <c r="J825" s="120">
        <f t="shared" si="324"/>
        <v>0</v>
      </c>
    </row>
    <row r="826" spans="2:10" s="56" customFormat="1" ht="33" hidden="1">
      <c r="B826" s="125" t="s">
        <v>125</v>
      </c>
      <c r="C826" s="118" t="s">
        <v>395</v>
      </c>
      <c r="D826" s="118" t="s">
        <v>16</v>
      </c>
      <c r="E826" s="118" t="s">
        <v>72</v>
      </c>
      <c r="F826" s="118" t="s">
        <v>582</v>
      </c>
      <c r="G826" s="103">
        <v>200</v>
      </c>
      <c r="H826" s="120">
        <f>H827</f>
        <v>0</v>
      </c>
      <c r="I826" s="120">
        <f t="shared" si="324"/>
        <v>0</v>
      </c>
      <c r="J826" s="120">
        <f t="shared" si="324"/>
        <v>0</v>
      </c>
    </row>
    <row r="827" spans="2:10" s="56" customFormat="1" ht="33" hidden="1">
      <c r="B827" s="125" t="s">
        <v>23</v>
      </c>
      <c r="C827" s="118" t="s">
        <v>395</v>
      </c>
      <c r="D827" s="118" t="s">
        <v>16</v>
      </c>
      <c r="E827" s="118" t="s">
        <v>72</v>
      </c>
      <c r="F827" s="118" t="s">
        <v>582</v>
      </c>
      <c r="G827" s="103">
        <v>240</v>
      </c>
      <c r="H827" s="120"/>
      <c r="I827" s="120"/>
      <c r="J827" s="120"/>
    </row>
    <row r="828" spans="2:10" s="56" customFormat="1" ht="99" hidden="1">
      <c r="B828" s="56" t="s">
        <v>405</v>
      </c>
      <c r="C828" s="118" t="s">
        <v>395</v>
      </c>
      <c r="D828" s="118" t="s">
        <v>16</v>
      </c>
      <c r="E828" s="118" t="s">
        <v>87</v>
      </c>
      <c r="F828" s="118" t="s">
        <v>18</v>
      </c>
      <c r="G828" s="103"/>
      <c r="H828" s="120">
        <f>H829+H832+H835</f>
        <v>0</v>
      </c>
      <c r="I828" s="120">
        <f t="shared" ref="I828:J828" si="325">I829+I832+I835</f>
        <v>0</v>
      </c>
      <c r="J828" s="120">
        <f t="shared" si="325"/>
        <v>0</v>
      </c>
    </row>
    <row r="829" spans="2:10" s="56" customFormat="1" ht="99" hidden="1">
      <c r="B829" s="56" t="s">
        <v>406</v>
      </c>
      <c r="C829" s="118" t="s">
        <v>395</v>
      </c>
      <c r="D829" s="118" t="s">
        <v>16</v>
      </c>
      <c r="E829" s="118" t="s">
        <v>87</v>
      </c>
      <c r="F829" s="118" t="s">
        <v>407</v>
      </c>
      <c r="G829" s="103"/>
      <c r="H829" s="120">
        <f>H830</f>
        <v>0</v>
      </c>
      <c r="I829" s="120">
        <f t="shared" ref="I829:J830" si="326">I830</f>
        <v>0</v>
      </c>
      <c r="J829" s="120">
        <f t="shared" si="326"/>
        <v>0</v>
      </c>
    </row>
    <row r="830" spans="2:10" s="56" customFormat="1" ht="33" hidden="1">
      <c r="B830" s="125" t="s">
        <v>125</v>
      </c>
      <c r="C830" s="118" t="s">
        <v>395</v>
      </c>
      <c r="D830" s="118" t="s">
        <v>16</v>
      </c>
      <c r="E830" s="118" t="s">
        <v>87</v>
      </c>
      <c r="F830" s="118" t="s">
        <v>407</v>
      </c>
      <c r="G830" s="103">
        <v>200</v>
      </c>
      <c r="H830" s="120">
        <f>H831</f>
        <v>0</v>
      </c>
      <c r="I830" s="120">
        <f t="shared" si="326"/>
        <v>0</v>
      </c>
      <c r="J830" s="120">
        <f t="shared" si="326"/>
        <v>0</v>
      </c>
    </row>
    <row r="831" spans="2:10" s="56" customFormat="1" ht="33" hidden="1">
      <c r="B831" s="125" t="s">
        <v>23</v>
      </c>
      <c r="C831" s="118" t="s">
        <v>395</v>
      </c>
      <c r="D831" s="118" t="s">
        <v>16</v>
      </c>
      <c r="E831" s="118" t="s">
        <v>87</v>
      </c>
      <c r="F831" s="118" t="s">
        <v>407</v>
      </c>
      <c r="G831" s="103">
        <v>240</v>
      </c>
      <c r="H831" s="120"/>
      <c r="I831" s="120"/>
      <c r="J831" s="120"/>
    </row>
    <row r="832" spans="2:10" s="56" customFormat="1" ht="66" hidden="1">
      <c r="B832" s="56" t="s">
        <v>579</v>
      </c>
      <c r="C832" s="118" t="s">
        <v>395</v>
      </c>
      <c r="D832" s="118" t="s">
        <v>16</v>
      </c>
      <c r="E832" s="118" t="s">
        <v>87</v>
      </c>
      <c r="F832" s="118" t="s">
        <v>580</v>
      </c>
      <c r="G832" s="103"/>
      <c r="H832" s="120">
        <f>H833</f>
        <v>0</v>
      </c>
      <c r="I832" s="120">
        <f t="shared" ref="I832:J833" si="327">I833</f>
        <v>0</v>
      </c>
      <c r="J832" s="120">
        <f t="shared" si="327"/>
        <v>0</v>
      </c>
    </row>
    <row r="833" spans="2:10" s="56" customFormat="1" ht="33" hidden="1">
      <c r="B833" s="125" t="s">
        <v>125</v>
      </c>
      <c r="C833" s="118" t="s">
        <v>395</v>
      </c>
      <c r="D833" s="118" t="s">
        <v>16</v>
      </c>
      <c r="E833" s="118" t="s">
        <v>87</v>
      </c>
      <c r="F833" s="118" t="s">
        <v>580</v>
      </c>
      <c r="G833" s="103">
        <v>200</v>
      </c>
      <c r="H833" s="120">
        <f>H834</f>
        <v>0</v>
      </c>
      <c r="I833" s="120">
        <f t="shared" si="327"/>
        <v>0</v>
      </c>
      <c r="J833" s="120">
        <f t="shared" si="327"/>
        <v>0</v>
      </c>
    </row>
    <row r="834" spans="2:10" s="56" customFormat="1" ht="33" hidden="1">
      <c r="B834" s="125" t="s">
        <v>23</v>
      </c>
      <c r="C834" s="118" t="s">
        <v>395</v>
      </c>
      <c r="D834" s="118" t="s">
        <v>16</v>
      </c>
      <c r="E834" s="118" t="s">
        <v>87</v>
      </c>
      <c r="F834" s="118" t="s">
        <v>580</v>
      </c>
      <c r="G834" s="103">
        <v>240</v>
      </c>
      <c r="H834" s="120"/>
      <c r="I834" s="120"/>
      <c r="J834" s="120"/>
    </row>
    <row r="835" spans="2:10" s="56" customFormat="1" ht="49.5" hidden="1">
      <c r="B835" s="56" t="s">
        <v>581</v>
      </c>
      <c r="C835" s="118" t="s">
        <v>395</v>
      </c>
      <c r="D835" s="118" t="s">
        <v>16</v>
      </c>
      <c r="E835" s="118" t="s">
        <v>87</v>
      </c>
      <c r="F835" s="118" t="s">
        <v>582</v>
      </c>
      <c r="G835" s="103"/>
      <c r="H835" s="120">
        <f>H836</f>
        <v>0</v>
      </c>
      <c r="I835" s="120">
        <f t="shared" ref="I835:J836" si="328">I836</f>
        <v>0</v>
      </c>
      <c r="J835" s="120">
        <f t="shared" si="328"/>
        <v>0</v>
      </c>
    </row>
    <row r="836" spans="2:10" s="56" customFormat="1" ht="33" hidden="1">
      <c r="B836" s="125" t="s">
        <v>125</v>
      </c>
      <c r="C836" s="118" t="s">
        <v>395</v>
      </c>
      <c r="D836" s="118" t="s">
        <v>16</v>
      </c>
      <c r="E836" s="118" t="s">
        <v>87</v>
      </c>
      <c r="F836" s="118" t="s">
        <v>582</v>
      </c>
      <c r="G836" s="103">
        <v>200</v>
      </c>
      <c r="H836" s="120">
        <f>H837</f>
        <v>0</v>
      </c>
      <c r="I836" s="120">
        <f t="shared" si="328"/>
        <v>0</v>
      </c>
      <c r="J836" s="120">
        <f t="shared" si="328"/>
        <v>0</v>
      </c>
    </row>
    <row r="837" spans="2:10" s="56" customFormat="1" ht="33" hidden="1">
      <c r="B837" s="125" t="s">
        <v>23</v>
      </c>
      <c r="C837" s="118" t="s">
        <v>395</v>
      </c>
      <c r="D837" s="118" t="s">
        <v>16</v>
      </c>
      <c r="E837" s="118" t="s">
        <v>87</v>
      </c>
      <c r="F837" s="118" t="s">
        <v>582</v>
      </c>
      <c r="G837" s="103">
        <v>240</v>
      </c>
      <c r="H837" s="120"/>
      <c r="I837" s="120"/>
      <c r="J837" s="120"/>
    </row>
    <row r="838" spans="2:10" s="56" customFormat="1" ht="66" hidden="1">
      <c r="B838" s="56" t="s">
        <v>575</v>
      </c>
      <c r="C838" s="118" t="s">
        <v>395</v>
      </c>
      <c r="D838" s="118" t="s">
        <v>16</v>
      </c>
      <c r="E838" s="118" t="s">
        <v>97</v>
      </c>
      <c r="F838" s="118" t="s">
        <v>18</v>
      </c>
      <c r="G838" s="103"/>
      <c r="H838" s="120">
        <f>H839</f>
        <v>50</v>
      </c>
      <c r="I838" s="120">
        <f t="shared" ref="I838:J840" si="329">I839</f>
        <v>30</v>
      </c>
      <c r="J838" s="120">
        <f t="shared" si="329"/>
        <v>30</v>
      </c>
    </row>
    <row r="839" spans="2:10" s="56" customFormat="1" ht="49.5" hidden="1">
      <c r="B839" s="56" t="s">
        <v>576</v>
      </c>
      <c r="C839" s="118" t="s">
        <v>395</v>
      </c>
      <c r="D839" s="118" t="s">
        <v>16</v>
      </c>
      <c r="E839" s="118" t="s">
        <v>97</v>
      </c>
      <c r="F839" s="118" t="s">
        <v>574</v>
      </c>
      <c r="G839" s="103"/>
      <c r="H839" s="120">
        <f>H840</f>
        <v>50</v>
      </c>
      <c r="I839" s="120">
        <f t="shared" si="329"/>
        <v>30</v>
      </c>
      <c r="J839" s="120">
        <f t="shared" si="329"/>
        <v>30</v>
      </c>
    </row>
    <row r="840" spans="2:10" s="56" customFormat="1" ht="33" hidden="1">
      <c r="B840" s="125" t="s">
        <v>125</v>
      </c>
      <c r="C840" s="118" t="s">
        <v>395</v>
      </c>
      <c r="D840" s="118" t="s">
        <v>16</v>
      </c>
      <c r="E840" s="118" t="s">
        <v>97</v>
      </c>
      <c r="F840" s="118" t="s">
        <v>574</v>
      </c>
      <c r="G840" s="103">
        <v>200</v>
      </c>
      <c r="H840" s="120">
        <f>H841</f>
        <v>50</v>
      </c>
      <c r="I840" s="120">
        <f t="shared" si="329"/>
        <v>30</v>
      </c>
      <c r="J840" s="120">
        <f t="shared" si="329"/>
        <v>30</v>
      </c>
    </row>
    <row r="841" spans="2:10" s="56" customFormat="1" ht="33.75" hidden="1">
      <c r="B841" s="125" t="s">
        <v>23</v>
      </c>
      <c r="C841" s="118" t="s">
        <v>395</v>
      </c>
      <c r="D841" s="118" t="s">
        <v>16</v>
      </c>
      <c r="E841" s="118" t="s">
        <v>97</v>
      </c>
      <c r="F841" s="118" t="s">
        <v>574</v>
      </c>
      <c r="G841" s="103">
        <v>240</v>
      </c>
      <c r="H841" s="10">
        <f>50</f>
        <v>50</v>
      </c>
      <c r="I841" s="10">
        <f>30</f>
        <v>30</v>
      </c>
      <c r="J841" s="10">
        <f>30</f>
        <v>30</v>
      </c>
    </row>
    <row r="842" spans="2:10" s="56" customFormat="1" ht="49.5" hidden="1">
      <c r="B842" s="103" t="s">
        <v>632</v>
      </c>
      <c r="C842" s="118" t="s">
        <v>395</v>
      </c>
      <c r="D842" s="118" t="s">
        <v>16</v>
      </c>
      <c r="E842" s="118" t="s">
        <v>127</v>
      </c>
      <c r="F842" s="118" t="s">
        <v>18</v>
      </c>
      <c r="G842" s="103"/>
      <c r="H842" s="120">
        <f>H843</f>
        <v>0</v>
      </c>
      <c r="I842" s="120">
        <f t="shared" ref="I842:J844" si="330">I843</f>
        <v>0</v>
      </c>
      <c r="J842" s="120">
        <f t="shared" si="330"/>
        <v>0</v>
      </c>
    </row>
    <row r="843" spans="2:10" s="56" customFormat="1" ht="63" hidden="1">
      <c r="B843" s="156" t="s">
        <v>633</v>
      </c>
      <c r="C843" s="118" t="s">
        <v>395</v>
      </c>
      <c r="D843" s="118" t="s">
        <v>16</v>
      </c>
      <c r="E843" s="118" t="s">
        <v>127</v>
      </c>
      <c r="F843" s="118" t="s">
        <v>634</v>
      </c>
      <c r="G843" s="103"/>
      <c r="H843" s="120">
        <f>H844</f>
        <v>0</v>
      </c>
      <c r="I843" s="120">
        <f t="shared" si="330"/>
        <v>0</v>
      </c>
      <c r="J843" s="120">
        <f t="shared" si="330"/>
        <v>0</v>
      </c>
    </row>
    <row r="844" spans="2:10" s="56" customFormat="1" ht="33" hidden="1">
      <c r="B844" s="125" t="s">
        <v>125</v>
      </c>
      <c r="C844" s="118" t="s">
        <v>395</v>
      </c>
      <c r="D844" s="118" t="s">
        <v>16</v>
      </c>
      <c r="E844" s="118" t="s">
        <v>127</v>
      </c>
      <c r="F844" s="118" t="s">
        <v>634</v>
      </c>
      <c r="G844" s="103">
        <v>200</v>
      </c>
      <c r="H844" s="120">
        <f>H845</f>
        <v>0</v>
      </c>
      <c r="I844" s="120">
        <f t="shared" si="330"/>
        <v>0</v>
      </c>
      <c r="J844" s="120">
        <f t="shared" si="330"/>
        <v>0</v>
      </c>
    </row>
    <row r="845" spans="2:10" s="56" customFormat="1" ht="33" hidden="1">
      <c r="B845" s="125" t="s">
        <v>23</v>
      </c>
      <c r="C845" s="118" t="s">
        <v>395</v>
      </c>
      <c r="D845" s="118" t="s">
        <v>16</v>
      </c>
      <c r="E845" s="118" t="s">
        <v>127</v>
      </c>
      <c r="F845" s="118" t="s">
        <v>634</v>
      </c>
      <c r="G845" s="103">
        <v>240</v>
      </c>
      <c r="H845" s="120"/>
      <c r="I845" s="120"/>
      <c r="J845" s="120"/>
    </row>
    <row r="846" spans="2:10" s="56" customFormat="1" ht="66" hidden="1">
      <c r="B846" s="155" t="s">
        <v>651</v>
      </c>
      <c r="C846" s="118" t="s">
        <v>395</v>
      </c>
      <c r="D846" s="118" t="s">
        <v>16</v>
      </c>
      <c r="E846" s="118" t="s">
        <v>174</v>
      </c>
      <c r="F846" s="118" t="s">
        <v>18</v>
      </c>
      <c r="G846" s="103"/>
      <c r="H846" s="120">
        <f>H847</f>
        <v>0</v>
      </c>
      <c r="I846" s="120">
        <f t="shared" ref="I846:J848" si="331">I847</f>
        <v>0</v>
      </c>
      <c r="J846" s="120">
        <f t="shared" si="331"/>
        <v>0</v>
      </c>
    </row>
    <row r="847" spans="2:10" s="56" customFormat="1" ht="49.5" hidden="1">
      <c r="B847" s="155" t="s">
        <v>652</v>
      </c>
      <c r="C847" s="118" t="s">
        <v>395</v>
      </c>
      <c r="D847" s="118" t="s">
        <v>16</v>
      </c>
      <c r="E847" s="118" t="s">
        <v>174</v>
      </c>
      <c r="F847" s="118" t="s">
        <v>653</v>
      </c>
      <c r="G847" s="103"/>
      <c r="H847" s="120">
        <f>H848</f>
        <v>0</v>
      </c>
      <c r="I847" s="120">
        <f t="shared" si="331"/>
        <v>0</v>
      </c>
      <c r="J847" s="120">
        <f t="shared" si="331"/>
        <v>0</v>
      </c>
    </row>
    <row r="848" spans="2:10" s="56" customFormat="1" ht="33" hidden="1">
      <c r="B848" s="125" t="s">
        <v>125</v>
      </c>
      <c r="C848" s="118" t="s">
        <v>395</v>
      </c>
      <c r="D848" s="118" t="s">
        <v>16</v>
      </c>
      <c r="E848" s="118" t="s">
        <v>174</v>
      </c>
      <c r="F848" s="118" t="s">
        <v>653</v>
      </c>
      <c r="G848" s="103">
        <v>200</v>
      </c>
      <c r="H848" s="120">
        <f>H849</f>
        <v>0</v>
      </c>
      <c r="I848" s="120">
        <f t="shared" si="331"/>
        <v>0</v>
      </c>
      <c r="J848" s="120">
        <f t="shared" si="331"/>
        <v>0</v>
      </c>
    </row>
    <row r="849" spans="2:10" s="56" customFormat="1" ht="33" hidden="1">
      <c r="B849" s="125" t="s">
        <v>23</v>
      </c>
      <c r="C849" s="118" t="s">
        <v>395</v>
      </c>
      <c r="D849" s="118" t="s">
        <v>16</v>
      </c>
      <c r="E849" s="118" t="s">
        <v>174</v>
      </c>
      <c r="F849" s="118" t="s">
        <v>653</v>
      </c>
      <c r="G849" s="103">
        <v>240</v>
      </c>
      <c r="H849" s="120"/>
      <c r="I849" s="120"/>
      <c r="J849" s="120"/>
    </row>
    <row r="850" spans="2:10" s="49" customFormat="1" ht="33">
      <c r="B850" s="49" t="s">
        <v>61</v>
      </c>
      <c r="C850" s="157" t="s">
        <v>63</v>
      </c>
      <c r="D850" s="157" t="s">
        <v>16</v>
      </c>
      <c r="E850" s="157" t="s">
        <v>17</v>
      </c>
      <c r="F850" s="157" t="s">
        <v>18</v>
      </c>
      <c r="G850" s="124"/>
      <c r="H850" s="117">
        <f>H851+H863</f>
        <v>610</v>
      </c>
      <c r="I850" s="117">
        <f t="shared" ref="I850:J850" si="332">I851+I863</f>
        <v>622</v>
      </c>
      <c r="J850" s="117">
        <f t="shared" si="332"/>
        <v>640</v>
      </c>
    </row>
    <row r="851" spans="2:10" s="56" customFormat="1" ht="33" hidden="1">
      <c r="B851" s="56" t="s">
        <v>155</v>
      </c>
      <c r="C851" s="141" t="s">
        <v>63</v>
      </c>
      <c r="D851" s="121">
        <v>1</v>
      </c>
      <c r="E851" s="141" t="s">
        <v>17</v>
      </c>
      <c r="F851" s="141" t="s">
        <v>18</v>
      </c>
      <c r="G851" s="121"/>
      <c r="H851" s="120">
        <f>H852+H855+H860</f>
        <v>0</v>
      </c>
      <c r="I851" s="120">
        <f t="shared" ref="I851:J851" si="333">I852+I855+I860</f>
        <v>0</v>
      </c>
      <c r="J851" s="120">
        <f t="shared" si="333"/>
        <v>0</v>
      </c>
    </row>
    <row r="852" spans="2:10" s="56" customFormat="1" ht="33" hidden="1">
      <c r="B852" s="56" t="s">
        <v>156</v>
      </c>
      <c r="C852" s="141" t="s">
        <v>63</v>
      </c>
      <c r="D852" s="141" t="s">
        <v>31</v>
      </c>
      <c r="E852" s="141" t="s">
        <v>17</v>
      </c>
      <c r="F852" s="141" t="s">
        <v>157</v>
      </c>
      <c r="G852" s="121"/>
      <c r="H852" s="120">
        <f>H853</f>
        <v>0</v>
      </c>
      <c r="I852" s="120">
        <f t="shared" ref="I852:J853" si="334">I853</f>
        <v>0</v>
      </c>
      <c r="J852" s="120">
        <f t="shared" si="334"/>
        <v>0</v>
      </c>
    </row>
    <row r="853" spans="2:10" s="56" customFormat="1" ht="66" hidden="1">
      <c r="B853" s="56" t="s">
        <v>121</v>
      </c>
      <c r="C853" s="141" t="s">
        <v>63</v>
      </c>
      <c r="D853" s="141" t="s">
        <v>31</v>
      </c>
      <c r="E853" s="141" t="s">
        <v>17</v>
      </c>
      <c r="F853" s="141" t="s">
        <v>157</v>
      </c>
      <c r="G853" s="121" t="s">
        <v>122</v>
      </c>
      <c r="H853" s="120">
        <f>H854</f>
        <v>0</v>
      </c>
      <c r="I853" s="120">
        <f t="shared" si="334"/>
        <v>0</v>
      </c>
      <c r="J853" s="120">
        <f t="shared" si="334"/>
        <v>0</v>
      </c>
    </row>
    <row r="854" spans="2:10" s="56" customFormat="1" ht="33" hidden="1">
      <c r="B854" s="56" t="s">
        <v>158</v>
      </c>
      <c r="C854" s="141" t="s">
        <v>63</v>
      </c>
      <c r="D854" s="141" t="s">
        <v>31</v>
      </c>
      <c r="E854" s="141" t="s">
        <v>17</v>
      </c>
      <c r="F854" s="141" t="s">
        <v>157</v>
      </c>
      <c r="G854" s="121" t="s">
        <v>159</v>
      </c>
      <c r="H854" s="120"/>
      <c r="I854" s="120"/>
      <c r="J854" s="120"/>
    </row>
    <row r="855" spans="2:10" s="56" customFormat="1" hidden="1">
      <c r="B855" s="56" t="s">
        <v>160</v>
      </c>
      <c r="C855" s="141" t="s">
        <v>63</v>
      </c>
      <c r="D855" s="141" t="s">
        <v>31</v>
      </c>
      <c r="E855" s="141" t="s">
        <v>17</v>
      </c>
      <c r="F855" s="141" t="s">
        <v>161</v>
      </c>
      <c r="G855" s="121"/>
      <c r="H855" s="120">
        <f>H856+H858</f>
        <v>0</v>
      </c>
      <c r="I855" s="120">
        <f t="shared" ref="I855:J855" si="335">I856+I858</f>
        <v>0</v>
      </c>
      <c r="J855" s="120">
        <f t="shared" si="335"/>
        <v>0</v>
      </c>
    </row>
    <row r="856" spans="2:10" s="56" customFormat="1" ht="66" hidden="1">
      <c r="B856" s="56" t="s">
        <v>121</v>
      </c>
      <c r="C856" s="141" t="s">
        <v>63</v>
      </c>
      <c r="D856" s="141" t="s">
        <v>31</v>
      </c>
      <c r="E856" s="141" t="s">
        <v>17</v>
      </c>
      <c r="F856" s="141" t="s">
        <v>161</v>
      </c>
      <c r="G856" s="121" t="s">
        <v>122</v>
      </c>
      <c r="H856" s="120">
        <f>H857</f>
        <v>0</v>
      </c>
      <c r="I856" s="120">
        <f t="shared" ref="I856:J856" si="336">I857</f>
        <v>0</v>
      </c>
      <c r="J856" s="120">
        <f t="shared" si="336"/>
        <v>0</v>
      </c>
    </row>
    <row r="857" spans="2:10" s="56" customFormat="1" ht="33" hidden="1">
      <c r="B857" s="56" t="s">
        <v>158</v>
      </c>
      <c r="C857" s="141" t="s">
        <v>63</v>
      </c>
      <c r="D857" s="141" t="s">
        <v>31</v>
      </c>
      <c r="E857" s="141" t="s">
        <v>17</v>
      </c>
      <c r="F857" s="141" t="s">
        <v>161</v>
      </c>
      <c r="G857" s="121" t="s">
        <v>159</v>
      </c>
      <c r="H857" s="120"/>
      <c r="I857" s="120"/>
      <c r="J857" s="120"/>
    </row>
    <row r="858" spans="2:10" s="56" customFormat="1" ht="33" hidden="1">
      <c r="B858" s="56" t="s">
        <v>22</v>
      </c>
      <c r="C858" s="141" t="s">
        <v>63</v>
      </c>
      <c r="D858" s="141" t="s">
        <v>31</v>
      </c>
      <c r="E858" s="141" t="s">
        <v>17</v>
      </c>
      <c r="F858" s="141" t="s">
        <v>161</v>
      </c>
      <c r="G858" s="121" t="s">
        <v>34</v>
      </c>
      <c r="H858" s="120">
        <f>H859</f>
        <v>0</v>
      </c>
      <c r="I858" s="120">
        <f t="shared" ref="I858:J858" si="337">I859</f>
        <v>0</v>
      </c>
      <c r="J858" s="120">
        <f t="shared" si="337"/>
        <v>0</v>
      </c>
    </row>
    <row r="859" spans="2:10" s="56" customFormat="1" ht="33" hidden="1">
      <c r="B859" s="56" t="s">
        <v>23</v>
      </c>
      <c r="C859" s="141" t="s">
        <v>63</v>
      </c>
      <c r="D859" s="141" t="s">
        <v>31</v>
      </c>
      <c r="E859" s="141" t="s">
        <v>17</v>
      </c>
      <c r="F859" s="141" t="s">
        <v>161</v>
      </c>
      <c r="G859" s="121" t="s">
        <v>24</v>
      </c>
      <c r="H859" s="120"/>
      <c r="I859" s="120"/>
      <c r="J859" s="120"/>
    </row>
    <row r="860" spans="2:10" s="56" customFormat="1" ht="33" hidden="1">
      <c r="B860" s="56" t="s">
        <v>162</v>
      </c>
      <c r="C860" s="141" t="s">
        <v>63</v>
      </c>
      <c r="D860" s="141" t="s">
        <v>31</v>
      </c>
      <c r="E860" s="141" t="s">
        <v>17</v>
      </c>
      <c r="F860" s="141" t="s">
        <v>163</v>
      </c>
      <c r="G860" s="121"/>
      <c r="H860" s="120">
        <f>H861</f>
        <v>0</v>
      </c>
      <c r="I860" s="120">
        <f t="shared" ref="I860:J861" si="338">I861</f>
        <v>0</v>
      </c>
      <c r="J860" s="120">
        <f t="shared" si="338"/>
        <v>0</v>
      </c>
    </row>
    <row r="861" spans="2:10" s="56" customFormat="1" hidden="1">
      <c r="B861" s="56" t="s">
        <v>58</v>
      </c>
      <c r="C861" s="141" t="s">
        <v>63</v>
      </c>
      <c r="D861" s="141" t="s">
        <v>31</v>
      </c>
      <c r="E861" s="141" t="s">
        <v>17</v>
      </c>
      <c r="F861" s="141" t="s">
        <v>163</v>
      </c>
      <c r="G861" s="121" t="s">
        <v>59</v>
      </c>
      <c r="H861" s="120">
        <f>H862</f>
        <v>0</v>
      </c>
      <c r="I861" s="120">
        <f t="shared" si="338"/>
        <v>0</v>
      </c>
      <c r="J861" s="120">
        <f t="shared" si="338"/>
        <v>0</v>
      </c>
    </row>
    <row r="862" spans="2:10" s="56" customFormat="1" hidden="1">
      <c r="B862" s="56" t="s">
        <v>64</v>
      </c>
      <c r="C862" s="141" t="s">
        <v>63</v>
      </c>
      <c r="D862" s="141" t="s">
        <v>31</v>
      </c>
      <c r="E862" s="141" t="s">
        <v>17</v>
      </c>
      <c r="F862" s="141" t="s">
        <v>163</v>
      </c>
      <c r="G862" s="121" t="s">
        <v>65</v>
      </c>
      <c r="H862" s="120"/>
      <c r="I862" s="120"/>
      <c r="J862" s="120"/>
    </row>
    <row r="863" spans="2:10" s="49" customFormat="1" ht="33">
      <c r="B863" s="49" t="s">
        <v>62</v>
      </c>
      <c r="C863" s="157" t="s">
        <v>63</v>
      </c>
      <c r="D863" s="157" t="s">
        <v>7</v>
      </c>
      <c r="E863" s="157" t="s">
        <v>17</v>
      </c>
      <c r="F863" s="157" t="s">
        <v>18</v>
      </c>
      <c r="G863" s="124"/>
      <c r="H863" s="117">
        <f>H864+H867+H870+H873</f>
        <v>610</v>
      </c>
      <c r="I863" s="117">
        <f t="shared" ref="I863:J863" si="339">I864+I867+I870+I873</f>
        <v>622</v>
      </c>
      <c r="J863" s="117">
        <f t="shared" si="339"/>
        <v>640</v>
      </c>
    </row>
    <row r="864" spans="2:10" s="49" customFormat="1" ht="66" hidden="1">
      <c r="B864" s="56" t="s">
        <v>517</v>
      </c>
      <c r="C864" s="118">
        <v>91</v>
      </c>
      <c r="D864" s="118" t="s">
        <v>7</v>
      </c>
      <c r="E864" s="118" t="s">
        <v>17</v>
      </c>
      <c r="F864" s="118" t="s">
        <v>518</v>
      </c>
      <c r="G864" s="121"/>
      <c r="H864" s="120">
        <f t="shared" ref="H864:J865" si="340">H865</f>
        <v>0</v>
      </c>
      <c r="I864" s="120">
        <f t="shared" si="340"/>
        <v>0</v>
      </c>
      <c r="J864" s="120">
        <f t="shared" si="340"/>
        <v>0</v>
      </c>
    </row>
    <row r="865" spans="2:10" s="49" customFormat="1" hidden="1">
      <c r="B865" s="56" t="s">
        <v>58</v>
      </c>
      <c r="C865" s="118">
        <v>91</v>
      </c>
      <c r="D865" s="118" t="s">
        <v>7</v>
      </c>
      <c r="E865" s="118" t="s">
        <v>17</v>
      </c>
      <c r="F865" s="118" t="s">
        <v>518</v>
      </c>
      <c r="G865" s="158" t="s">
        <v>59</v>
      </c>
      <c r="H865" s="120">
        <f t="shared" si="340"/>
        <v>0</v>
      </c>
      <c r="I865" s="120">
        <f t="shared" si="340"/>
        <v>0</v>
      </c>
      <c r="J865" s="120">
        <f t="shared" si="340"/>
        <v>0</v>
      </c>
    </row>
    <row r="866" spans="2:10" s="49" customFormat="1" ht="49.5" hidden="1">
      <c r="B866" s="56" t="s">
        <v>114</v>
      </c>
      <c r="C866" s="118">
        <v>91</v>
      </c>
      <c r="D866" s="118" t="s">
        <v>7</v>
      </c>
      <c r="E866" s="118" t="s">
        <v>17</v>
      </c>
      <c r="F866" s="118" t="s">
        <v>518</v>
      </c>
      <c r="G866" s="158" t="s">
        <v>115</v>
      </c>
      <c r="H866" s="120"/>
      <c r="I866" s="120"/>
      <c r="J866" s="120"/>
    </row>
    <row r="867" spans="2:10" s="49" customFormat="1" ht="33" hidden="1">
      <c r="B867" s="56" t="s">
        <v>557</v>
      </c>
      <c r="C867" s="118">
        <v>91</v>
      </c>
      <c r="D867" s="118" t="s">
        <v>7</v>
      </c>
      <c r="E867" s="118" t="s">
        <v>17</v>
      </c>
      <c r="F867" s="118" t="s">
        <v>556</v>
      </c>
      <c r="G867" s="121"/>
      <c r="H867" s="120">
        <f t="shared" ref="H867:J868" si="341">H868</f>
        <v>0</v>
      </c>
      <c r="I867" s="120">
        <f t="shared" si="341"/>
        <v>0</v>
      </c>
      <c r="J867" s="120">
        <f t="shared" si="341"/>
        <v>0</v>
      </c>
    </row>
    <row r="868" spans="2:10" s="49" customFormat="1" hidden="1">
      <c r="B868" s="56" t="s">
        <v>58</v>
      </c>
      <c r="C868" s="118">
        <v>91</v>
      </c>
      <c r="D868" s="118" t="s">
        <v>7</v>
      </c>
      <c r="E868" s="118" t="s">
        <v>17</v>
      </c>
      <c r="F868" s="118" t="s">
        <v>556</v>
      </c>
      <c r="G868" s="158" t="s">
        <v>59</v>
      </c>
      <c r="H868" s="120">
        <f t="shared" si="341"/>
        <v>0</v>
      </c>
      <c r="I868" s="120">
        <f t="shared" si="341"/>
        <v>0</v>
      </c>
      <c r="J868" s="120">
        <f t="shared" si="341"/>
        <v>0</v>
      </c>
    </row>
    <row r="869" spans="2:10" s="49" customFormat="1" ht="49.5" hidden="1">
      <c r="B869" s="56" t="s">
        <v>114</v>
      </c>
      <c r="C869" s="118">
        <v>91</v>
      </c>
      <c r="D869" s="118" t="s">
        <v>7</v>
      </c>
      <c r="E869" s="118" t="s">
        <v>17</v>
      </c>
      <c r="F869" s="118" t="s">
        <v>556</v>
      </c>
      <c r="G869" s="158" t="s">
        <v>115</v>
      </c>
      <c r="H869" s="120"/>
      <c r="I869" s="120"/>
      <c r="J869" s="120"/>
    </row>
    <row r="870" spans="2:10" s="56" customFormat="1" ht="33" hidden="1">
      <c r="B870" s="56" t="s">
        <v>112</v>
      </c>
      <c r="C870" s="141" t="s">
        <v>63</v>
      </c>
      <c r="D870" s="141" t="s">
        <v>7</v>
      </c>
      <c r="E870" s="141" t="s">
        <v>17</v>
      </c>
      <c r="F870" s="141" t="s">
        <v>113</v>
      </c>
      <c r="G870" s="121"/>
      <c r="H870" s="120">
        <f t="shared" ref="H870:J871" si="342">H871</f>
        <v>70</v>
      </c>
      <c r="I870" s="120">
        <f t="shared" si="342"/>
        <v>65</v>
      </c>
      <c r="J870" s="120">
        <f t="shared" si="342"/>
        <v>65</v>
      </c>
    </row>
    <row r="871" spans="2:10" s="56" customFormat="1" hidden="1">
      <c r="B871" s="56" t="s">
        <v>58</v>
      </c>
      <c r="C871" s="141" t="s">
        <v>63</v>
      </c>
      <c r="D871" s="141" t="s">
        <v>7</v>
      </c>
      <c r="E871" s="141" t="s">
        <v>17</v>
      </c>
      <c r="F871" s="141" t="s">
        <v>113</v>
      </c>
      <c r="G871" s="158" t="s">
        <v>59</v>
      </c>
      <c r="H871" s="159">
        <f t="shared" si="342"/>
        <v>70</v>
      </c>
      <c r="I871" s="159">
        <f t="shared" si="342"/>
        <v>65</v>
      </c>
      <c r="J871" s="159">
        <f t="shared" si="342"/>
        <v>65</v>
      </c>
    </row>
    <row r="872" spans="2:10" s="56" customFormat="1" ht="50.25" hidden="1">
      <c r="B872" s="56" t="s">
        <v>114</v>
      </c>
      <c r="C872" s="141" t="s">
        <v>63</v>
      </c>
      <c r="D872" s="141" t="s">
        <v>7</v>
      </c>
      <c r="E872" s="141" t="s">
        <v>17</v>
      </c>
      <c r="F872" s="141" t="s">
        <v>113</v>
      </c>
      <c r="G872" s="158" t="s">
        <v>115</v>
      </c>
      <c r="H872" s="14">
        <f>120-50</f>
        <v>70</v>
      </c>
      <c r="I872" s="14">
        <f>65</f>
        <v>65</v>
      </c>
      <c r="J872" s="14">
        <f>65</f>
        <v>65</v>
      </c>
    </row>
    <row r="873" spans="2:10" s="49" customFormat="1" ht="33" hidden="1">
      <c r="B873" s="123" t="s">
        <v>176</v>
      </c>
      <c r="C873" s="121" t="s">
        <v>63</v>
      </c>
      <c r="D873" s="121" t="s">
        <v>7</v>
      </c>
      <c r="E873" s="121" t="s">
        <v>17</v>
      </c>
      <c r="F873" s="121" t="s">
        <v>175</v>
      </c>
      <c r="G873" s="121"/>
      <c r="H873" s="120">
        <f t="shared" ref="H873:J874" si="343">H874</f>
        <v>540</v>
      </c>
      <c r="I873" s="120">
        <f t="shared" si="343"/>
        <v>557</v>
      </c>
      <c r="J873" s="120">
        <f t="shared" si="343"/>
        <v>575</v>
      </c>
    </row>
    <row r="874" spans="2:10" s="49" customFormat="1" ht="33" hidden="1">
      <c r="B874" s="56" t="s">
        <v>125</v>
      </c>
      <c r="C874" s="121" t="s">
        <v>63</v>
      </c>
      <c r="D874" s="121" t="s">
        <v>7</v>
      </c>
      <c r="E874" s="121" t="s">
        <v>17</v>
      </c>
      <c r="F874" s="121" t="s">
        <v>175</v>
      </c>
      <c r="G874" s="121" t="s">
        <v>34</v>
      </c>
      <c r="H874" s="120">
        <f t="shared" si="343"/>
        <v>540</v>
      </c>
      <c r="I874" s="120">
        <f t="shared" si="343"/>
        <v>557</v>
      </c>
      <c r="J874" s="120">
        <f t="shared" si="343"/>
        <v>575</v>
      </c>
    </row>
    <row r="875" spans="2:10" s="49" customFormat="1" ht="33.75" hidden="1">
      <c r="B875" s="56" t="s">
        <v>23</v>
      </c>
      <c r="C875" s="121" t="s">
        <v>63</v>
      </c>
      <c r="D875" s="121" t="s">
        <v>7</v>
      </c>
      <c r="E875" s="121" t="s">
        <v>17</v>
      </c>
      <c r="F875" s="121" t="s">
        <v>175</v>
      </c>
      <c r="G875" s="121" t="s">
        <v>24</v>
      </c>
      <c r="H875" s="10">
        <f>(270+270)</f>
        <v>540</v>
      </c>
      <c r="I875" s="10">
        <f>(278.5+278.5)</f>
        <v>557</v>
      </c>
      <c r="J875" s="10">
        <f>(287.5+287.5)</f>
        <v>575</v>
      </c>
    </row>
    <row r="876" spans="2:10" s="49" customFormat="1" ht="33" hidden="1">
      <c r="B876" s="56" t="s">
        <v>215</v>
      </c>
      <c r="C876" s="141" t="s">
        <v>63</v>
      </c>
      <c r="D876" s="141" t="s">
        <v>7</v>
      </c>
      <c r="E876" s="141" t="s">
        <v>17</v>
      </c>
      <c r="F876" s="121" t="s">
        <v>214</v>
      </c>
      <c r="G876" s="121"/>
      <c r="H876" s="120">
        <f t="shared" ref="H876:J877" si="344">H877</f>
        <v>0</v>
      </c>
      <c r="I876" s="120">
        <f t="shared" si="344"/>
        <v>0</v>
      </c>
      <c r="J876" s="120">
        <f t="shared" si="344"/>
        <v>0</v>
      </c>
    </row>
    <row r="877" spans="2:10" s="49" customFormat="1" hidden="1">
      <c r="B877" s="56" t="s">
        <v>58</v>
      </c>
      <c r="C877" s="141" t="s">
        <v>63</v>
      </c>
      <c r="D877" s="141" t="s">
        <v>7</v>
      </c>
      <c r="E877" s="141" t="s">
        <v>17</v>
      </c>
      <c r="F877" s="121" t="s">
        <v>214</v>
      </c>
      <c r="G877" s="121" t="s">
        <v>59</v>
      </c>
      <c r="H877" s="120">
        <f t="shared" si="344"/>
        <v>0</v>
      </c>
      <c r="I877" s="120">
        <f t="shared" si="344"/>
        <v>0</v>
      </c>
      <c r="J877" s="120">
        <f t="shared" si="344"/>
        <v>0</v>
      </c>
    </row>
    <row r="878" spans="2:10" s="49" customFormat="1" hidden="1">
      <c r="B878" s="56" t="s">
        <v>172</v>
      </c>
      <c r="C878" s="141" t="s">
        <v>63</v>
      </c>
      <c r="D878" s="141" t="s">
        <v>7</v>
      </c>
      <c r="E878" s="141" t="s">
        <v>17</v>
      </c>
      <c r="F878" s="121" t="s">
        <v>214</v>
      </c>
      <c r="G878" s="121" t="s">
        <v>173</v>
      </c>
      <c r="H878" s="120"/>
      <c r="I878" s="120"/>
      <c r="J878" s="120"/>
    </row>
    <row r="879" spans="2:10" s="56" customFormat="1" ht="33" hidden="1">
      <c r="B879" s="49" t="s">
        <v>116</v>
      </c>
      <c r="C879" s="157" t="s">
        <v>117</v>
      </c>
      <c r="D879" s="157" t="s">
        <v>16</v>
      </c>
      <c r="E879" s="157" t="s">
        <v>17</v>
      </c>
      <c r="F879" s="157" t="s">
        <v>18</v>
      </c>
      <c r="G879" s="160"/>
      <c r="H879" s="117">
        <f t="shared" ref="H879:J882" si="345">H880</f>
        <v>0</v>
      </c>
      <c r="I879" s="117">
        <f t="shared" si="345"/>
        <v>0</v>
      </c>
      <c r="J879" s="117">
        <f t="shared" si="345"/>
        <v>0</v>
      </c>
    </row>
    <row r="880" spans="2:10" s="56" customFormat="1" ht="49.5" hidden="1">
      <c r="B880" s="56" t="s">
        <v>118</v>
      </c>
      <c r="C880" s="141" t="s">
        <v>117</v>
      </c>
      <c r="D880" s="141" t="s">
        <v>55</v>
      </c>
      <c r="E880" s="141" t="s">
        <v>17</v>
      </c>
      <c r="F880" s="141" t="s">
        <v>18</v>
      </c>
      <c r="G880" s="161"/>
      <c r="H880" s="120">
        <f t="shared" si="345"/>
        <v>0</v>
      </c>
      <c r="I880" s="120">
        <f t="shared" si="345"/>
        <v>0</v>
      </c>
      <c r="J880" s="120">
        <f t="shared" si="345"/>
        <v>0</v>
      </c>
    </row>
    <row r="881" spans="2:10" s="56" customFormat="1" ht="33" hidden="1">
      <c r="B881" s="56" t="s">
        <v>119</v>
      </c>
      <c r="C881" s="141" t="s">
        <v>117</v>
      </c>
      <c r="D881" s="141" t="s">
        <v>55</v>
      </c>
      <c r="E881" s="141" t="s">
        <v>17</v>
      </c>
      <c r="F881" s="141" t="s">
        <v>120</v>
      </c>
      <c r="G881" s="161"/>
      <c r="H881" s="120">
        <f>H882+H884</f>
        <v>0</v>
      </c>
      <c r="I881" s="120">
        <f t="shared" ref="I881:J881" si="346">I882+I884</f>
        <v>0</v>
      </c>
      <c r="J881" s="120">
        <f t="shared" si="346"/>
        <v>0</v>
      </c>
    </row>
    <row r="882" spans="2:10" s="56" customFormat="1" ht="66" hidden="1">
      <c r="B882" s="56" t="s">
        <v>216</v>
      </c>
      <c r="C882" s="141" t="s">
        <v>117</v>
      </c>
      <c r="D882" s="141" t="s">
        <v>55</v>
      </c>
      <c r="E882" s="141" t="s">
        <v>17</v>
      </c>
      <c r="F882" s="141" t="s">
        <v>120</v>
      </c>
      <c r="G882" s="121" t="s">
        <v>122</v>
      </c>
      <c r="H882" s="120">
        <f t="shared" si="345"/>
        <v>0</v>
      </c>
      <c r="I882" s="120">
        <f t="shared" si="345"/>
        <v>0</v>
      </c>
      <c r="J882" s="120">
        <f t="shared" si="345"/>
        <v>0</v>
      </c>
    </row>
    <row r="883" spans="2:10" s="56" customFormat="1" hidden="1">
      <c r="B883" s="56" t="s">
        <v>123</v>
      </c>
      <c r="C883" s="141" t="s">
        <v>117</v>
      </c>
      <c r="D883" s="141" t="s">
        <v>55</v>
      </c>
      <c r="E883" s="141" t="s">
        <v>17</v>
      </c>
      <c r="F883" s="141" t="s">
        <v>120</v>
      </c>
      <c r="G883" s="121" t="s">
        <v>124</v>
      </c>
      <c r="H883" s="120"/>
      <c r="I883" s="120"/>
      <c r="J883" s="120"/>
    </row>
    <row r="884" spans="2:10" s="56" customFormat="1" ht="33" hidden="1">
      <c r="B884" s="103" t="s">
        <v>125</v>
      </c>
      <c r="C884" s="141" t="s">
        <v>117</v>
      </c>
      <c r="D884" s="141" t="s">
        <v>55</v>
      </c>
      <c r="E884" s="141" t="s">
        <v>17</v>
      </c>
      <c r="F884" s="141" t="s">
        <v>120</v>
      </c>
      <c r="G884" s="121" t="s">
        <v>34</v>
      </c>
      <c r="H884" s="120">
        <f>H885</f>
        <v>0</v>
      </c>
      <c r="I884" s="120">
        <f t="shared" ref="I884:J884" si="347">I885</f>
        <v>0</v>
      </c>
      <c r="J884" s="120">
        <f t="shared" si="347"/>
        <v>0</v>
      </c>
    </row>
    <row r="885" spans="2:10" s="56" customFormat="1" ht="33" hidden="1">
      <c r="B885" s="103" t="s">
        <v>23</v>
      </c>
      <c r="C885" s="141" t="s">
        <v>117</v>
      </c>
      <c r="D885" s="141" t="s">
        <v>55</v>
      </c>
      <c r="E885" s="141" t="s">
        <v>17</v>
      </c>
      <c r="F885" s="141" t="s">
        <v>120</v>
      </c>
      <c r="G885" s="121" t="s">
        <v>24</v>
      </c>
      <c r="H885" s="120"/>
      <c r="I885" s="120"/>
      <c r="J885" s="120"/>
    </row>
    <row r="886" spans="2:10" s="49" customFormat="1" ht="33">
      <c r="B886" s="49" t="s">
        <v>180</v>
      </c>
      <c r="C886" s="124" t="s">
        <v>178</v>
      </c>
      <c r="D886" s="124" t="s">
        <v>16</v>
      </c>
      <c r="E886" s="124" t="s">
        <v>17</v>
      </c>
      <c r="F886" s="124" t="s">
        <v>18</v>
      </c>
      <c r="G886" s="124"/>
      <c r="H886" s="117">
        <f>H887+H890+H893</f>
        <v>180</v>
      </c>
      <c r="I886" s="117">
        <f t="shared" ref="I886:J886" si="348">I887+I890+I893</f>
        <v>130</v>
      </c>
      <c r="J886" s="117">
        <f t="shared" si="348"/>
        <v>80</v>
      </c>
    </row>
    <row r="887" spans="2:10" s="56" customFormat="1" ht="33" hidden="1">
      <c r="B887" s="56" t="s">
        <v>370</v>
      </c>
      <c r="C887" s="162">
        <v>94</v>
      </c>
      <c r="D887" s="162">
        <v>0</v>
      </c>
      <c r="E887" s="162" t="s">
        <v>17</v>
      </c>
      <c r="F887" s="121" t="s">
        <v>371</v>
      </c>
      <c r="G887" s="162"/>
      <c r="H887" s="120">
        <f t="shared" ref="H887:J888" si="349">H888</f>
        <v>30</v>
      </c>
      <c r="I887" s="120">
        <f t="shared" si="349"/>
        <v>30</v>
      </c>
      <c r="J887" s="120">
        <f t="shared" si="349"/>
        <v>30</v>
      </c>
    </row>
    <row r="888" spans="2:10" s="49" customFormat="1" ht="33" hidden="1">
      <c r="B888" s="56" t="s">
        <v>125</v>
      </c>
      <c r="C888" s="162">
        <v>94</v>
      </c>
      <c r="D888" s="162">
        <v>0</v>
      </c>
      <c r="E888" s="162" t="s">
        <v>17</v>
      </c>
      <c r="F888" s="121" t="s">
        <v>371</v>
      </c>
      <c r="G888" s="162">
        <v>200</v>
      </c>
      <c r="H888" s="120">
        <f t="shared" si="349"/>
        <v>30</v>
      </c>
      <c r="I888" s="120">
        <f t="shared" si="349"/>
        <v>30</v>
      </c>
      <c r="J888" s="120">
        <f t="shared" si="349"/>
        <v>30</v>
      </c>
    </row>
    <row r="889" spans="2:10" s="49" customFormat="1" ht="33.75" hidden="1">
      <c r="B889" s="56" t="s">
        <v>23</v>
      </c>
      <c r="C889" s="162">
        <v>94</v>
      </c>
      <c r="D889" s="162">
        <v>0</v>
      </c>
      <c r="E889" s="162" t="s">
        <v>17</v>
      </c>
      <c r="F889" s="121" t="s">
        <v>371</v>
      </c>
      <c r="G889" s="162" t="s">
        <v>24</v>
      </c>
      <c r="H889" s="10">
        <f>30</f>
        <v>30</v>
      </c>
      <c r="I889" s="10">
        <f>30</f>
        <v>30</v>
      </c>
      <c r="J889" s="10">
        <f>30</f>
        <v>30</v>
      </c>
    </row>
    <row r="890" spans="2:10" s="56" customFormat="1" hidden="1">
      <c r="B890" s="125" t="s">
        <v>241</v>
      </c>
      <c r="C890" s="163" t="s">
        <v>178</v>
      </c>
      <c r="D890" s="163" t="s">
        <v>16</v>
      </c>
      <c r="E890" s="163" t="s">
        <v>17</v>
      </c>
      <c r="F890" s="163" t="s">
        <v>242</v>
      </c>
      <c r="G890" s="119"/>
      <c r="H890" s="130">
        <f t="shared" ref="H890:J891" si="350">H891</f>
        <v>150</v>
      </c>
      <c r="I890" s="130">
        <f t="shared" si="350"/>
        <v>100</v>
      </c>
      <c r="J890" s="130">
        <f t="shared" si="350"/>
        <v>50</v>
      </c>
    </row>
    <row r="891" spans="2:10" s="56" customFormat="1" ht="33" hidden="1">
      <c r="B891" s="125" t="s">
        <v>125</v>
      </c>
      <c r="C891" s="163" t="s">
        <v>178</v>
      </c>
      <c r="D891" s="163" t="s">
        <v>16</v>
      </c>
      <c r="E891" s="163" t="s">
        <v>17</v>
      </c>
      <c r="F891" s="163" t="s">
        <v>242</v>
      </c>
      <c r="G891" s="119" t="s">
        <v>34</v>
      </c>
      <c r="H891" s="130">
        <f t="shared" si="350"/>
        <v>150</v>
      </c>
      <c r="I891" s="130">
        <f t="shared" si="350"/>
        <v>100</v>
      </c>
      <c r="J891" s="130">
        <f t="shared" si="350"/>
        <v>50</v>
      </c>
    </row>
    <row r="892" spans="2:10" s="56" customFormat="1" ht="33.75" hidden="1">
      <c r="B892" s="125" t="s">
        <v>23</v>
      </c>
      <c r="C892" s="163" t="s">
        <v>178</v>
      </c>
      <c r="D892" s="163" t="s">
        <v>16</v>
      </c>
      <c r="E892" s="163" t="s">
        <v>17</v>
      </c>
      <c r="F892" s="163" t="s">
        <v>242</v>
      </c>
      <c r="G892" s="119" t="s">
        <v>24</v>
      </c>
      <c r="H892" s="12">
        <f>150</f>
        <v>150</v>
      </c>
      <c r="I892" s="12">
        <f>100</f>
        <v>100</v>
      </c>
      <c r="J892" s="12">
        <f>50</f>
        <v>50</v>
      </c>
    </row>
    <row r="893" spans="2:10" s="49" customFormat="1" ht="33" hidden="1">
      <c r="B893" s="56" t="s">
        <v>177</v>
      </c>
      <c r="C893" s="121" t="s">
        <v>178</v>
      </c>
      <c r="D893" s="121" t="s">
        <v>16</v>
      </c>
      <c r="E893" s="121" t="s">
        <v>17</v>
      </c>
      <c r="F893" s="121" t="s">
        <v>179</v>
      </c>
      <c r="G893" s="121"/>
      <c r="H893" s="120">
        <f>H894</f>
        <v>0</v>
      </c>
      <c r="I893" s="120">
        <f t="shared" ref="I893:J894" si="351">I894</f>
        <v>0</v>
      </c>
      <c r="J893" s="120">
        <f t="shared" si="351"/>
        <v>0</v>
      </c>
    </row>
    <row r="894" spans="2:10" s="49" customFormat="1" ht="33" hidden="1">
      <c r="B894" s="56" t="s">
        <v>22</v>
      </c>
      <c r="C894" s="121" t="s">
        <v>178</v>
      </c>
      <c r="D894" s="121" t="s">
        <v>16</v>
      </c>
      <c r="E894" s="121" t="s">
        <v>17</v>
      </c>
      <c r="F894" s="121" t="s">
        <v>179</v>
      </c>
      <c r="G894" s="121" t="s">
        <v>34</v>
      </c>
      <c r="H894" s="120">
        <f>H895</f>
        <v>0</v>
      </c>
      <c r="I894" s="120">
        <f t="shared" si="351"/>
        <v>0</v>
      </c>
      <c r="J894" s="120">
        <f t="shared" si="351"/>
        <v>0</v>
      </c>
    </row>
    <row r="895" spans="2:10" s="49" customFormat="1" ht="33" hidden="1">
      <c r="B895" s="56" t="s">
        <v>23</v>
      </c>
      <c r="C895" s="121" t="s">
        <v>178</v>
      </c>
      <c r="D895" s="121" t="s">
        <v>16</v>
      </c>
      <c r="E895" s="121" t="s">
        <v>17</v>
      </c>
      <c r="F895" s="121" t="s">
        <v>179</v>
      </c>
      <c r="G895" s="121" t="s">
        <v>24</v>
      </c>
      <c r="H895" s="120"/>
      <c r="I895" s="120"/>
      <c r="J895" s="120"/>
    </row>
    <row r="896" spans="2:10" s="49" customFormat="1" ht="33">
      <c r="B896" s="49" t="s">
        <v>28</v>
      </c>
      <c r="C896" s="157" t="s">
        <v>29</v>
      </c>
      <c r="D896" s="157" t="s">
        <v>16</v>
      </c>
      <c r="E896" s="157" t="s">
        <v>17</v>
      </c>
      <c r="F896" s="157" t="s">
        <v>18</v>
      </c>
      <c r="G896" s="124"/>
      <c r="H896" s="117">
        <f>H897</f>
        <v>840</v>
      </c>
      <c r="I896" s="117">
        <f t="shared" ref="I896:J896" si="352">I897</f>
        <v>1790</v>
      </c>
      <c r="J896" s="117">
        <f t="shared" si="352"/>
        <v>1790</v>
      </c>
    </row>
    <row r="897" spans="2:10" s="49" customFormat="1" ht="33">
      <c r="B897" s="49" t="s">
        <v>30</v>
      </c>
      <c r="C897" s="157" t="s">
        <v>29</v>
      </c>
      <c r="D897" s="157" t="s">
        <v>31</v>
      </c>
      <c r="E897" s="157" t="s">
        <v>17</v>
      </c>
      <c r="F897" s="157" t="s">
        <v>18</v>
      </c>
      <c r="G897" s="124"/>
      <c r="H897" s="117">
        <f>H898+H901+H904</f>
        <v>840</v>
      </c>
      <c r="I897" s="117">
        <f t="shared" ref="I897:J897" si="353">I898+I901+I904</f>
        <v>1790</v>
      </c>
      <c r="J897" s="117">
        <f t="shared" si="353"/>
        <v>1790</v>
      </c>
    </row>
    <row r="898" spans="2:10" s="56" customFormat="1" hidden="1">
      <c r="B898" s="56" t="s">
        <v>32</v>
      </c>
      <c r="C898" s="141" t="s">
        <v>29</v>
      </c>
      <c r="D898" s="141" t="s">
        <v>31</v>
      </c>
      <c r="E898" s="141" t="s">
        <v>17</v>
      </c>
      <c r="F898" s="141" t="s">
        <v>33</v>
      </c>
      <c r="G898" s="121"/>
      <c r="H898" s="120">
        <f>H899</f>
        <v>150</v>
      </c>
      <c r="I898" s="120">
        <f t="shared" ref="I898:J899" si="354">I899</f>
        <v>1100</v>
      </c>
      <c r="J898" s="120">
        <f t="shared" si="354"/>
        <v>1100</v>
      </c>
    </row>
    <row r="899" spans="2:10" s="56" customFormat="1" ht="33" hidden="1">
      <c r="B899" s="56" t="s">
        <v>125</v>
      </c>
      <c r="C899" s="141" t="s">
        <v>29</v>
      </c>
      <c r="D899" s="141" t="s">
        <v>31</v>
      </c>
      <c r="E899" s="141" t="s">
        <v>17</v>
      </c>
      <c r="F899" s="141" t="s">
        <v>33</v>
      </c>
      <c r="G899" s="121" t="s">
        <v>34</v>
      </c>
      <c r="H899" s="120">
        <f>H900</f>
        <v>150</v>
      </c>
      <c r="I899" s="120">
        <f t="shared" si="354"/>
        <v>1100</v>
      </c>
      <c r="J899" s="120">
        <f t="shared" si="354"/>
        <v>1100</v>
      </c>
    </row>
    <row r="900" spans="2:10" s="56" customFormat="1" ht="33.75" hidden="1">
      <c r="B900" s="56" t="s">
        <v>23</v>
      </c>
      <c r="C900" s="141" t="s">
        <v>29</v>
      </c>
      <c r="D900" s="141" t="s">
        <v>31</v>
      </c>
      <c r="E900" s="141" t="s">
        <v>17</v>
      </c>
      <c r="F900" s="141" t="s">
        <v>33</v>
      </c>
      <c r="G900" s="121" t="s">
        <v>24</v>
      </c>
      <c r="H900" s="10">
        <f>150</f>
        <v>150</v>
      </c>
      <c r="I900" s="10">
        <f>1100</f>
        <v>1100</v>
      </c>
      <c r="J900" s="10">
        <f>1100</f>
        <v>1100</v>
      </c>
    </row>
    <row r="901" spans="2:10" s="56" customFormat="1" ht="49.5" hidden="1">
      <c r="B901" s="56" t="s">
        <v>35</v>
      </c>
      <c r="C901" s="141" t="s">
        <v>29</v>
      </c>
      <c r="D901" s="141" t="s">
        <v>31</v>
      </c>
      <c r="E901" s="141" t="s">
        <v>17</v>
      </c>
      <c r="F901" s="141" t="s">
        <v>36</v>
      </c>
      <c r="G901" s="103"/>
      <c r="H901" s="120">
        <f>H902</f>
        <v>690</v>
      </c>
      <c r="I901" s="120">
        <f t="shared" ref="I901:J902" si="355">I902</f>
        <v>690</v>
      </c>
      <c r="J901" s="120">
        <f t="shared" si="355"/>
        <v>690</v>
      </c>
    </row>
    <row r="902" spans="2:10" s="56" customFormat="1" ht="33" hidden="1">
      <c r="B902" s="56" t="s">
        <v>125</v>
      </c>
      <c r="C902" s="141" t="s">
        <v>29</v>
      </c>
      <c r="D902" s="141" t="s">
        <v>31</v>
      </c>
      <c r="E902" s="141" t="s">
        <v>17</v>
      </c>
      <c r="F902" s="141" t="s">
        <v>36</v>
      </c>
      <c r="G902" s="103">
        <v>200</v>
      </c>
      <c r="H902" s="120">
        <f>H903</f>
        <v>690</v>
      </c>
      <c r="I902" s="120">
        <f t="shared" si="355"/>
        <v>690</v>
      </c>
      <c r="J902" s="120">
        <f t="shared" si="355"/>
        <v>690</v>
      </c>
    </row>
    <row r="903" spans="2:10" s="56" customFormat="1" ht="33.75" hidden="1">
      <c r="B903" s="56" t="s">
        <v>23</v>
      </c>
      <c r="C903" s="141" t="s">
        <v>29</v>
      </c>
      <c r="D903" s="141" t="s">
        <v>31</v>
      </c>
      <c r="E903" s="141" t="s">
        <v>17</v>
      </c>
      <c r="F903" s="141" t="s">
        <v>36</v>
      </c>
      <c r="G903" s="103">
        <v>240</v>
      </c>
      <c r="H903" s="10">
        <f>690</f>
        <v>690</v>
      </c>
      <c r="I903" s="10">
        <f>690</f>
        <v>690</v>
      </c>
      <c r="J903" s="10">
        <f>690</f>
        <v>690</v>
      </c>
    </row>
    <row r="904" spans="2:10" s="56" customFormat="1" ht="33" hidden="1">
      <c r="B904" s="56" t="s">
        <v>572</v>
      </c>
      <c r="C904" s="141" t="s">
        <v>29</v>
      </c>
      <c r="D904" s="141" t="s">
        <v>31</v>
      </c>
      <c r="E904" s="141" t="s">
        <v>17</v>
      </c>
      <c r="F904" s="121" t="s">
        <v>573</v>
      </c>
      <c r="G904" s="103"/>
      <c r="H904" s="120">
        <f>H905</f>
        <v>0</v>
      </c>
      <c r="I904" s="120">
        <f t="shared" ref="I904:J905" si="356">I905</f>
        <v>0</v>
      </c>
      <c r="J904" s="120">
        <f t="shared" si="356"/>
        <v>0</v>
      </c>
    </row>
    <row r="905" spans="2:10" s="56" customFormat="1" ht="33" hidden="1">
      <c r="B905" s="56" t="s">
        <v>125</v>
      </c>
      <c r="C905" s="141" t="s">
        <v>29</v>
      </c>
      <c r="D905" s="141" t="s">
        <v>31</v>
      </c>
      <c r="E905" s="141" t="s">
        <v>17</v>
      </c>
      <c r="F905" s="121" t="s">
        <v>573</v>
      </c>
      <c r="G905" s="103">
        <v>200</v>
      </c>
      <c r="H905" s="120">
        <f>H906</f>
        <v>0</v>
      </c>
      <c r="I905" s="120">
        <f t="shared" si="356"/>
        <v>0</v>
      </c>
      <c r="J905" s="120">
        <f t="shared" si="356"/>
        <v>0</v>
      </c>
    </row>
    <row r="906" spans="2:10" s="56" customFormat="1" ht="33" hidden="1">
      <c r="B906" s="56" t="s">
        <v>23</v>
      </c>
      <c r="C906" s="141" t="s">
        <v>29</v>
      </c>
      <c r="D906" s="141" t="s">
        <v>31</v>
      </c>
      <c r="E906" s="141" t="s">
        <v>17</v>
      </c>
      <c r="F906" s="121" t="s">
        <v>573</v>
      </c>
      <c r="G906" s="103">
        <v>240</v>
      </c>
      <c r="H906" s="120"/>
      <c r="I906" s="120"/>
      <c r="J906" s="120"/>
    </row>
    <row r="907" spans="2:10" s="49" customFormat="1" ht="33">
      <c r="B907" s="115" t="s">
        <v>101</v>
      </c>
      <c r="C907" s="157" t="s">
        <v>102</v>
      </c>
      <c r="D907" s="157" t="s">
        <v>16</v>
      </c>
      <c r="E907" s="157" t="s">
        <v>17</v>
      </c>
      <c r="F907" s="157" t="s">
        <v>18</v>
      </c>
      <c r="G907" s="124"/>
      <c r="H907" s="117">
        <f>H908+H914</f>
        <v>287.8</v>
      </c>
      <c r="I907" s="117">
        <f t="shared" ref="I907:J907" si="357">I908+I914</f>
        <v>280</v>
      </c>
      <c r="J907" s="117">
        <f t="shared" si="357"/>
        <v>280</v>
      </c>
    </row>
    <row r="908" spans="2:10" s="49" customFormat="1">
      <c r="B908" s="49" t="s">
        <v>100</v>
      </c>
      <c r="C908" s="157" t="s">
        <v>102</v>
      </c>
      <c r="D908" s="157" t="s">
        <v>31</v>
      </c>
      <c r="E908" s="157" t="s">
        <v>17</v>
      </c>
      <c r="F908" s="157" t="s">
        <v>18</v>
      </c>
      <c r="G908" s="124"/>
      <c r="H908" s="117">
        <f>H909</f>
        <v>237.8</v>
      </c>
      <c r="I908" s="117">
        <f t="shared" ref="I908:J908" si="358">I909</f>
        <v>230</v>
      </c>
      <c r="J908" s="117">
        <f t="shared" si="358"/>
        <v>230</v>
      </c>
    </row>
    <row r="909" spans="2:10" s="56" customFormat="1" hidden="1">
      <c r="B909" s="56" t="s">
        <v>103</v>
      </c>
      <c r="C909" s="141" t="s">
        <v>102</v>
      </c>
      <c r="D909" s="141" t="s">
        <v>31</v>
      </c>
      <c r="E909" s="141" t="s">
        <v>17</v>
      </c>
      <c r="F909" s="141" t="s">
        <v>104</v>
      </c>
      <c r="G909" s="121"/>
      <c r="H909" s="120">
        <f>H910+H912</f>
        <v>237.8</v>
      </c>
      <c r="I909" s="120">
        <f t="shared" ref="I909:J909" si="359">I910+I912</f>
        <v>230</v>
      </c>
      <c r="J909" s="120">
        <f t="shared" si="359"/>
        <v>230</v>
      </c>
    </row>
    <row r="910" spans="2:10" s="56" customFormat="1" ht="33" hidden="1">
      <c r="B910" s="56" t="s">
        <v>22</v>
      </c>
      <c r="C910" s="141" t="s">
        <v>102</v>
      </c>
      <c r="D910" s="141" t="s">
        <v>31</v>
      </c>
      <c r="E910" s="141" t="s">
        <v>17</v>
      </c>
      <c r="F910" s="141" t="s">
        <v>104</v>
      </c>
      <c r="G910" s="121" t="s">
        <v>34</v>
      </c>
      <c r="H910" s="120">
        <f>H911</f>
        <v>10</v>
      </c>
      <c r="I910" s="120">
        <f t="shared" ref="I910:J910" si="360">I911</f>
        <v>10</v>
      </c>
      <c r="J910" s="120">
        <f t="shared" si="360"/>
        <v>10</v>
      </c>
    </row>
    <row r="911" spans="2:10" s="56" customFormat="1" ht="33.75" hidden="1">
      <c r="B911" s="56" t="s">
        <v>23</v>
      </c>
      <c r="C911" s="141" t="s">
        <v>102</v>
      </c>
      <c r="D911" s="141" t="s">
        <v>31</v>
      </c>
      <c r="E911" s="141" t="s">
        <v>17</v>
      </c>
      <c r="F911" s="141" t="s">
        <v>104</v>
      </c>
      <c r="G911" s="121" t="s">
        <v>24</v>
      </c>
      <c r="H911" s="10">
        <f>10</f>
        <v>10</v>
      </c>
      <c r="I911" s="10">
        <f>10</f>
        <v>10</v>
      </c>
      <c r="J911" s="10">
        <f>10</f>
        <v>10</v>
      </c>
    </row>
    <row r="912" spans="2:10" s="56" customFormat="1" hidden="1">
      <c r="B912" s="56" t="s">
        <v>105</v>
      </c>
      <c r="C912" s="141" t="s">
        <v>102</v>
      </c>
      <c r="D912" s="141" t="s">
        <v>31</v>
      </c>
      <c r="E912" s="141" t="s">
        <v>17</v>
      </c>
      <c r="F912" s="141" t="s">
        <v>104</v>
      </c>
      <c r="G912" s="121" t="s">
        <v>106</v>
      </c>
      <c r="H912" s="120">
        <f>H913</f>
        <v>227.8</v>
      </c>
      <c r="I912" s="120">
        <f t="shared" ref="I912:J912" si="361">I913</f>
        <v>220</v>
      </c>
      <c r="J912" s="120">
        <f t="shared" si="361"/>
        <v>220</v>
      </c>
    </row>
    <row r="913" spans="2:10" s="56" customFormat="1" ht="18.75" hidden="1">
      <c r="B913" s="56" t="s">
        <v>107</v>
      </c>
      <c r="C913" s="141" t="s">
        <v>102</v>
      </c>
      <c r="D913" s="141" t="s">
        <v>31</v>
      </c>
      <c r="E913" s="141" t="s">
        <v>17</v>
      </c>
      <c r="F913" s="141" t="s">
        <v>104</v>
      </c>
      <c r="G913" s="121" t="s">
        <v>108</v>
      </c>
      <c r="H913" s="10">
        <f>227.8</f>
        <v>227.8</v>
      </c>
      <c r="I913" s="10">
        <f>220</f>
        <v>220</v>
      </c>
      <c r="J913" s="10">
        <f>220</f>
        <v>220</v>
      </c>
    </row>
    <row r="914" spans="2:10" s="49" customFormat="1">
      <c r="B914" s="49" t="s">
        <v>232</v>
      </c>
      <c r="C914" s="157" t="s">
        <v>102</v>
      </c>
      <c r="D914" s="124">
        <v>5</v>
      </c>
      <c r="E914" s="157" t="s">
        <v>17</v>
      </c>
      <c r="F914" s="157" t="s">
        <v>18</v>
      </c>
      <c r="G914" s="124"/>
      <c r="H914" s="117">
        <f>H915</f>
        <v>50</v>
      </c>
      <c r="I914" s="117">
        <f t="shared" ref="I914:J914" si="362">I915</f>
        <v>50</v>
      </c>
      <c r="J914" s="117">
        <f t="shared" si="362"/>
        <v>50</v>
      </c>
    </row>
    <row r="915" spans="2:10" s="56" customFormat="1" hidden="1">
      <c r="B915" s="56" t="s">
        <v>233</v>
      </c>
      <c r="C915" s="131" t="s">
        <v>102</v>
      </c>
      <c r="D915" s="121">
        <v>5</v>
      </c>
      <c r="E915" s="131" t="s">
        <v>17</v>
      </c>
      <c r="F915" s="131" t="s">
        <v>230</v>
      </c>
      <c r="G915" s="121"/>
      <c r="H915" s="120">
        <f>H916+H918</f>
        <v>50</v>
      </c>
      <c r="I915" s="120">
        <f t="shared" ref="I915:J915" si="363">I916+I918</f>
        <v>50</v>
      </c>
      <c r="J915" s="120">
        <f t="shared" si="363"/>
        <v>50</v>
      </c>
    </row>
    <row r="916" spans="2:10" s="56" customFormat="1" ht="33" hidden="1">
      <c r="B916" s="56" t="s">
        <v>22</v>
      </c>
      <c r="C916" s="131" t="s">
        <v>102</v>
      </c>
      <c r="D916" s="121">
        <v>5</v>
      </c>
      <c r="E916" s="131" t="s">
        <v>17</v>
      </c>
      <c r="F916" s="131" t="s">
        <v>230</v>
      </c>
      <c r="G916" s="118">
        <v>200</v>
      </c>
      <c r="H916" s="120">
        <f>H917</f>
        <v>1</v>
      </c>
      <c r="I916" s="120">
        <f t="shared" ref="I916:J916" si="364">I917</f>
        <v>1</v>
      </c>
      <c r="J916" s="120">
        <f t="shared" si="364"/>
        <v>1</v>
      </c>
    </row>
    <row r="917" spans="2:10" s="56" customFormat="1" ht="33.75" hidden="1">
      <c r="B917" s="56" t="s">
        <v>23</v>
      </c>
      <c r="C917" s="131" t="s">
        <v>102</v>
      </c>
      <c r="D917" s="121">
        <v>5</v>
      </c>
      <c r="E917" s="131" t="s">
        <v>17</v>
      </c>
      <c r="F917" s="131" t="s">
        <v>230</v>
      </c>
      <c r="G917" s="118">
        <v>240</v>
      </c>
      <c r="H917" s="10">
        <f>1</f>
        <v>1</v>
      </c>
      <c r="I917" s="10">
        <f>1</f>
        <v>1</v>
      </c>
      <c r="J917" s="10">
        <f>1</f>
        <v>1</v>
      </c>
    </row>
    <row r="918" spans="2:10" s="56" customFormat="1" hidden="1">
      <c r="B918" s="56" t="s">
        <v>105</v>
      </c>
      <c r="C918" s="131" t="s">
        <v>102</v>
      </c>
      <c r="D918" s="121">
        <v>5</v>
      </c>
      <c r="E918" s="131" t="s">
        <v>17</v>
      </c>
      <c r="F918" s="131" t="s">
        <v>230</v>
      </c>
      <c r="G918" s="121" t="s">
        <v>106</v>
      </c>
      <c r="H918" s="120">
        <f>H919+H920</f>
        <v>49</v>
      </c>
      <c r="I918" s="120">
        <f t="shared" ref="I918:J918" si="365">I919+I920</f>
        <v>49</v>
      </c>
      <c r="J918" s="120">
        <f t="shared" si="365"/>
        <v>49</v>
      </c>
    </row>
    <row r="919" spans="2:10" s="56" customFormat="1" hidden="1">
      <c r="B919" s="56" t="s">
        <v>107</v>
      </c>
      <c r="C919" s="131" t="s">
        <v>102</v>
      </c>
      <c r="D919" s="121">
        <v>5</v>
      </c>
      <c r="E919" s="131" t="s">
        <v>17</v>
      </c>
      <c r="F919" s="131" t="s">
        <v>230</v>
      </c>
      <c r="G919" s="121" t="s">
        <v>108</v>
      </c>
      <c r="H919" s="120">
        <f>49-49</f>
        <v>0</v>
      </c>
      <c r="I919" s="120">
        <f t="shared" ref="I919:J919" si="366">49-49</f>
        <v>0</v>
      </c>
      <c r="J919" s="120">
        <f t="shared" si="366"/>
        <v>0</v>
      </c>
    </row>
    <row r="920" spans="2:10" s="56" customFormat="1" ht="33.75" hidden="1">
      <c r="B920" s="103" t="s">
        <v>635</v>
      </c>
      <c r="C920" s="131" t="s">
        <v>102</v>
      </c>
      <c r="D920" s="121">
        <v>5</v>
      </c>
      <c r="E920" s="131" t="s">
        <v>17</v>
      </c>
      <c r="F920" s="131" t="s">
        <v>230</v>
      </c>
      <c r="G920" s="121" t="s">
        <v>636</v>
      </c>
      <c r="H920" s="10">
        <f>49</f>
        <v>49</v>
      </c>
      <c r="I920" s="10">
        <f>49</f>
        <v>49</v>
      </c>
      <c r="J920" s="10">
        <f>49</f>
        <v>49</v>
      </c>
    </row>
    <row r="921" spans="2:10" s="49" customFormat="1">
      <c r="B921" s="115" t="s">
        <v>14</v>
      </c>
      <c r="C921" s="157" t="s">
        <v>15</v>
      </c>
      <c r="D921" s="157" t="s">
        <v>16</v>
      </c>
      <c r="E921" s="157" t="s">
        <v>17</v>
      </c>
      <c r="F921" s="157" t="s">
        <v>18</v>
      </c>
      <c r="G921" s="124"/>
      <c r="H921" s="117">
        <f>H922+H929+H933</f>
        <v>340</v>
      </c>
      <c r="I921" s="117">
        <f t="shared" ref="I921:J921" si="367">I922+I929+I933</f>
        <v>347</v>
      </c>
      <c r="J921" s="117">
        <f t="shared" si="367"/>
        <v>352</v>
      </c>
    </row>
    <row r="922" spans="2:10" s="49" customFormat="1" ht="33" hidden="1">
      <c r="B922" s="49" t="s">
        <v>66</v>
      </c>
      <c r="C922" s="164" t="s">
        <v>15</v>
      </c>
      <c r="D922" s="164" t="s">
        <v>31</v>
      </c>
      <c r="E922" s="164" t="s">
        <v>17</v>
      </c>
      <c r="F922" s="164" t="s">
        <v>18</v>
      </c>
      <c r="G922" s="124"/>
      <c r="H922" s="117">
        <f>H923+H926</f>
        <v>0</v>
      </c>
      <c r="I922" s="117">
        <f t="shared" ref="I922:J922" si="368">I923+I926</f>
        <v>0</v>
      </c>
      <c r="J922" s="117">
        <f t="shared" si="368"/>
        <v>0</v>
      </c>
    </row>
    <row r="923" spans="2:10" s="56" customFormat="1" hidden="1">
      <c r="B923" s="56" t="s">
        <v>67</v>
      </c>
      <c r="C923" s="165" t="s">
        <v>15</v>
      </c>
      <c r="D923" s="165" t="s">
        <v>31</v>
      </c>
      <c r="E923" s="165" t="s">
        <v>17</v>
      </c>
      <c r="F923" s="165" t="s">
        <v>68</v>
      </c>
      <c r="G923" s="121"/>
      <c r="H923" s="120">
        <f>H924</f>
        <v>0</v>
      </c>
      <c r="I923" s="120">
        <f t="shared" ref="I923:J924" si="369">I924</f>
        <v>0</v>
      </c>
      <c r="J923" s="120">
        <f t="shared" si="369"/>
        <v>0</v>
      </c>
    </row>
    <row r="924" spans="2:10" s="56" customFormat="1" hidden="1">
      <c r="B924" s="56" t="s">
        <v>58</v>
      </c>
      <c r="C924" s="165" t="s">
        <v>15</v>
      </c>
      <c r="D924" s="165" t="s">
        <v>31</v>
      </c>
      <c r="E924" s="165" t="s">
        <v>17</v>
      </c>
      <c r="F924" s="165" t="s">
        <v>68</v>
      </c>
      <c r="G924" s="121" t="s">
        <v>59</v>
      </c>
      <c r="H924" s="120">
        <f>H925</f>
        <v>0</v>
      </c>
      <c r="I924" s="120">
        <f t="shared" si="369"/>
        <v>0</v>
      </c>
      <c r="J924" s="120">
        <f t="shared" si="369"/>
        <v>0</v>
      </c>
    </row>
    <row r="925" spans="2:10" s="56" customFormat="1" hidden="1">
      <c r="B925" s="56" t="s">
        <v>69</v>
      </c>
      <c r="C925" s="165" t="s">
        <v>15</v>
      </c>
      <c r="D925" s="165" t="s">
        <v>31</v>
      </c>
      <c r="E925" s="165" t="s">
        <v>17</v>
      </c>
      <c r="F925" s="165" t="s">
        <v>68</v>
      </c>
      <c r="G925" s="121" t="s">
        <v>70</v>
      </c>
      <c r="H925" s="120"/>
      <c r="I925" s="120"/>
      <c r="J925" s="120"/>
    </row>
    <row r="926" spans="2:10" s="49" customFormat="1" hidden="1">
      <c r="B926" s="56" t="s">
        <v>243</v>
      </c>
      <c r="C926" s="165" t="s">
        <v>15</v>
      </c>
      <c r="D926" s="165" t="s">
        <v>31</v>
      </c>
      <c r="E926" s="165" t="s">
        <v>17</v>
      </c>
      <c r="F926" s="166" t="s">
        <v>244</v>
      </c>
      <c r="G926" s="121"/>
      <c r="H926" s="120">
        <f t="shared" ref="H926:J927" si="370">H927</f>
        <v>0</v>
      </c>
      <c r="I926" s="120">
        <f t="shared" si="370"/>
        <v>0</v>
      </c>
      <c r="J926" s="120">
        <f t="shared" si="370"/>
        <v>0</v>
      </c>
    </row>
    <row r="927" spans="2:10" s="49" customFormat="1" hidden="1">
      <c r="B927" s="56" t="s">
        <v>58</v>
      </c>
      <c r="C927" s="165" t="s">
        <v>15</v>
      </c>
      <c r="D927" s="165" t="s">
        <v>31</v>
      </c>
      <c r="E927" s="165" t="s">
        <v>17</v>
      </c>
      <c r="F927" s="166" t="s">
        <v>244</v>
      </c>
      <c r="G927" s="121" t="s">
        <v>59</v>
      </c>
      <c r="H927" s="120">
        <f t="shared" si="370"/>
        <v>0</v>
      </c>
      <c r="I927" s="120">
        <f t="shared" si="370"/>
        <v>0</v>
      </c>
      <c r="J927" s="120">
        <f t="shared" si="370"/>
        <v>0</v>
      </c>
    </row>
    <row r="928" spans="2:10" s="49" customFormat="1" hidden="1">
      <c r="B928" s="56" t="s">
        <v>64</v>
      </c>
      <c r="C928" s="165" t="s">
        <v>15</v>
      </c>
      <c r="D928" s="165" t="s">
        <v>31</v>
      </c>
      <c r="E928" s="165" t="s">
        <v>17</v>
      </c>
      <c r="F928" s="166" t="s">
        <v>244</v>
      </c>
      <c r="G928" s="121" t="s">
        <v>65</v>
      </c>
      <c r="H928" s="120"/>
      <c r="I928" s="120"/>
      <c r="J928" s="120"/>
    </row>
    <row r="929" spans="2:10" s="49" customFormat="1">
      <c r="B929" s="115" t="s">
        <v>19</v>
      </c>
      <c r="C929" s="157" t="s">
        <v>15</v>
      </c>
      <c r="D929" s="157" t="s">
        <v>6</v>
      </c>
      <c r="E929" s="157" t="s">
        <v>17</v>
      </c>
      <c r="F929" s="157" t="s">
        <v>18</v>
      </c>
      <c r="G929" s="124"/>
      <c r="H929" s="117">
        <f t="shared" ref="H929:J931" si="371">H930</f>
        <v>240</v>
      </c>
      <c r="I929" s="117">
        <f t="shared" si="371"/>
        <v>247</v>
      </c>
      <c r="J929" s="117">
        <f t="shared" si="371"/>
        <v>252</v>
      </c>
    </row>
    <row r="930" spans="2:10" s="56" customFormat="1" hidden="1">
      <c r="B930" s="56" t="s">
        <v>20</v>
      </c>
      <c r="C930" s="141" t="s">
        <v>15</v>
      </c>
      <c r="D930" s="141" t="s">
        <v>6</v>
      </c>
      <c r="E930" s="141" t="s">
        <v>17</v>
      </c>
      <c r="F930" s="141" t="s">
        <v>21</v>
      </c>
      <c r="G930" s="121"/>
      <c r="H930" s="120">
        <f t="shared" si="371"/>
        <v>240</v>
      </c>
      <c r="I930" s="120">
        <f t="shared" si="371"/>
        <v>247</v>
      </c>
      <c r="J930" s="120">
        <f t="shared" si="371"/>
        <v>252</v>
      </c>
    </row>
    <row r="931" spans="2:10" s="56" customFormat="1" ht="33" hidden="1">
      <c r="B931" s="56" t="s">
        <v>125</v>
      </c>
      <c r="C931" s="141" t="s">
        <v>15</v>
      </c>
      <c r="D931" s="141" t="s">
        <v>6</v>
      </c>
      <c r="E931" s="141" t="s">
        <v>17</v>
      </c>
      <c r="F931" s="141" t="s">
        <v>21</v>
      </c>
      <c r="G931" s="103">
        <v>200</v>
      </c>
      <c r="H931" s="120">
        <f t="shared" si="371"/>
        <v>240</v>
      </c>
      <c r="I931" s="120">
        <f t="shared" si="371"/>
        <v>247</v>
      </c>
      <c r="J931" s="120">
        <f t="shared" si="371"/>
        <v>252</v>
      </c>
    </row>
    <row r="932" spans="2:10" s="56" customFormat="1" ht="33.75" hidden="1">
      <c r="B932" s="56" t="s">
        <v>23</v>
      </c>
      <c r="C932" s="141" t="s">
        <v>15</v>
      </c>
      <c r="D932" s="141" t="s">
        <v>6</v>
      </c>
      <c r="E932" s="141" t="s">
        <v>17</v>
      </c>
      <c r="F932" s="141" t="s">
        <v>21</v>
      </c>
      <c r="G932" s="121" t="s">
        <v>24</v>
      </c>
      <c r="H932" s="10">
        <f>240</f>
        <v>240</v>
      </c>
      <c r="I932" s="10">
        <f>247</f>
        <v>247</v>
      </c>
      <c r="J932" s="10">
        <f>252</f>
        <v>252</v>
      </c>
    </row>
    <row r="933" spans="2:10" s="49" customFormat="1">
      <c r="B933" s="49" t="s">
        <v>54</v>
      </c>
      <c r="C933" s="157" t="s">
        <v>15</v>
      </c>
      <c r="D933" s="157" t="s">
        <v>55</v>
      </c>
      <c r="E933" s="157" t="s">
        <v>17</v>
      </c>
      <c r="F933" s="157" t="s">
        <v>18</v>
      </c>
      <c r="G933" s="124"/>
      <c r="H933" s="145">
        <f t="shared" ref="H933:J935" si="372">H934</f>
        <v>100</v>
      </c>
      <c r="I933" s="145">
        <f t="shared" si="372"/>
        <v>100</v>
      </c>
      <c r="J933" s="145">
        <f t="shared" si="372"/>
        <v>100</v>
      </c>
    </row>
    <row r="934" spans="2:10" s="56" customFormat="1" hidden="1">
      <c r="B934" s="56" t="s">
        <v>56</v>
      </c>
      <c r="C934" s="141" t="s">
        <v>15</v>
      </c>
      <c r="D934" s="141" t="s">
        <v>55</v>
      </c>
      <c r="E934" s="141" t="s">
        <v>17</v>
      </c>
      <c r="F934" s="141" t="s">
        <v>57</v>
      </c>
      <c r="G934" s="121"/>
      <c r="H934" s="122">
        <f t="shared" si="372"/>
        <v>100</v>
      </c>
      <c r="I934" s="122">
        <f t="shared" si="372"/>
        <v>100</v>
      </c>
      <c r="J934" s="122">
        <f t="shared" si="372"/>
        <v>100</v>
      </c>
    </row>
    <row r="935" spans="2:10" s="56" customFormat="1" hidden="1">
      <c r="B935" s="56" t="s">
        <v>58</v>
      </c>
      <c r="C935" s="141" t="s">
        <v>15</v>
      </c>
      <c r="D935" s="141" t="s">
        <v>55</v>
      </c>
      <c r="E935" s="141" t="s">
        <v>17</v>
      </c>
      <c r="F935" s="141" t="s">
        <v>57</v>
      </c>
      <c r="G935" s="121" t="s">
        <v>59</v>
      </c>
      <c r="H935" s="120">
        <f t="shared" si="372"/>
        <v>100</v>
      </c>
      <c r="I935" s="120">
        <f t="shared" si="372"/>
        <v>100</v>
      </c>
      <c r="J935" s="120">
        <f t="shared" si="372"/>
        <v>100</v>
      </c>
    </row>
    <row r="936" spans="2:10" s="56" customFormat="1" ht="18.75" hidden="1">
      <c r="B936" s="56" t="s">
        <v>54</v>
      </c>
      <c r="C936" s="141" t="s">
        <v>15</v>
      </c>
      <c r="D936" s="141" t="s">
        <v>55</v>
      </c>
      <c r="E936" s="141" t="s">
        <v>17</v>
      </c>
      <c r="F936" s="141" t="s">
        <v>57</v>
      </c>
      <c r="G936" s="121" t="s">
        <v>60</v>
      </c>
      <c r="H936" s="10">
        <f>100</f>
        <v>100</v>
      </c>
      <c r="I936" s="10">
        <f>100</f>
        <v>100</v>
      </c>
      <c r="J936" s="10">
        <f>100</f>
        <v>100</v>
      </c>
    </row>
    <row r="937" spans="2:10" s="49" customFormat="1">
      <c r="B937" s="49" t="s">
        <v>628</v>
      </c>
      <c r="C937" s="157"/>
      <c r="D937" s="157"/>
      <c r="E937" s="157"/>
      <c r="F937" s="157"/>
      <c r="G937" s="124"/>
      <c r="H937" s="117">
        <f>H938</f>
        <v>85964.6</v>
      </c>
      <c r="I937" s="117">
        <f t="shared" ref="I937:J937" si="373">I938</f>
        <v>76473.8</v>
      </c>
      <c r="J937" s="117">
        <f t="shared" si="373"/>
        <v>76698.600000000006</v>
      </c>
    </row>
    <row r="938" spans="2:10" s="49" customFormat="1" ht="33">
      <c r="B938" s="128" t="s">
        <v>619</v>
      </c>
      <c r="C938" s="167"/>
      <c r="D938" s="167"/>
      <c r="E938" s="167"/>
      <c r="F938" s="167"/>
      <c r="G938" s="167"/>
      <c r="H938" s="168">
        <f>H14+H121+H127+H217+H317+H353+H368+H696+H759+H768+H797+H850+H879+H886+H896+H907+H921</f>
        <v>85964.6</v>
      </c>
      <c r="I938" s="168">
        <f>I14+I121+I127+I217+I317+I353+I368+I696+I759+I768+I797+I850+I879+I886+I896+I907+I921</f>
        <v>76473.8</v>
      </c>
      <c r="J938" s="168">
        <f>J14+J121+J127+J217+J317+J353+J368+J696+J759+J768+J797+J850+J879+J886+J896+J907+J921</f>
        <v>76698.600000000006</v>
      </c>
    </row>
    <row r="939" spans="2:10" ht="33">
      <c r="B939" s="128" t="s">
        <v>620</v>
      </c>
      <c r="H939" s="169">
        <f>H948</f>
        <v>0</v>
      </c>
      <c r="I939" s="169">
        <f t="shared" ref="I939:J939" si="374">I948</f>
        <v>2200</v>
      </c>
      <c r="J939" s="169">
        <f t="shared" si="374"/>
        <v>4200</v>
      </c>
    </row>
    <row r="940" spans="2:10">
      <c r="B940" s="126" t="s">
        <v>164</v>
      </c>
      <c r="H940" s="170">
        <f>H938+H939</f>
        <v>85964.6</v>
      </c>
      <c r="I940" s="170">
        <f t="shared" ref="I940:J940" si="375">I938+I939</f>
        <v>78673.8</v>
      </c>
      <c r="J940" s="170">
        <f t="shared" si="375"/>
        <v>80898.600000000006</v>
      </c>
    </row>
    <row r="941" spans="2:10">
      <c r="B941" s="107"/>
      <c r="C941" s="121"/>
      <c r="D941" s="121"/>
      <c r="E941" s="121"/>
      <c r="F941" s="121"/>
      <c r="G941" s="107"/>
    </row>
    <row r="942" spans="2:10">
      <c r="B942" s="208" t="s">
        <v>680</v>
      </c>
      <c r="C942" s="208"/>
      <c r="D942" s="208"/>
      <c r="E942" s="208"/>
      <c r="F942" s="208"/>
      <c r="G942" s="208"/>
      <c r="H942" s="208"/>
      <c r="I942" s="208"/>
      <c r="J942" s="208"/>
    </row>
    <row r="943" spans="2:10">
      <c r="B943" s="107"/>
      <c r="C943" s="121"/>
      <c r="D943" s="121"/>
      <c r="E943" s="121"/>
      <c r="F943" s="121"/>
      <c r="G943" s="107"/>
    </row>
    <row r="944" spans="2:10" ht="18.75">
      <c r="B944" s="187" t="s">
        <v>1</v>
      </c>
      <c r="C944" s="175" t="s">
        <v>4</v>
      </c>
      <c r="D944" s="175"/>
      <c r="E944" s="175"/>
      <c r="F944" s="175"/>
      <c r="G944" s="175" t="s">
        <v>5</v>
      </c>
      <c r="H944" s="173" t="s">
        <v>584</v>
      </c>
      <c r="I944" s="174" t="s">
        <v>583</v>
      </c>
      <c r="J944" s="174"/>
    </row>
    <row r="945" spans="2:10" ht="18.75">
      <c r="B945" s="187"/>
      <c r="C945" s="175"/>
      <c r="D945" s="175"/>
      <c r="E945" s="175"/>
      <c r="F945" s="175"/>
      <c r="G945" s="175"/>
      <c r="H945" s="173"/>
      <c r="I945" s="15" t="s">
        <v>585</v>
      </c>
      <c r="J945" s="15" t="s">
        <v>679</v>
      </c>
    </row>
    <row r="946" spans="2:10" ht="18.75">
      <c r="B946" s="42">
        <v>1</v>
      </c>
      <c r="C946" s="175" t="s">
        <v>8</v>
      </c>
      <c r="D946" s="176"/>
      <c r="E946" s="176"/>
      <c r="F946" s="176"/>
      <c r="G946" s="41" t="s">
        <v>9</v>
      </c>
      <c r="H946" s="38">
        <v>7</v>
      </c>
      <c r="I946" s="38">
        <v>8</v>
      </c>
      <c r="J946" s="38">
        <v>9</v>
      </c>
    </row>
    <row r="947" spans="2:10" ht="18.75">
      <c r="B947" s="16" t="s">
        <v>148</v>
      </c>
      <c r="C947" s="18"/>
      <c r="D947" s="18"/>
      <c r="E947" s="18"/>
      <c r="F947" s="18"/>
      <c r="G947" s="18"/>
      <c r="H947" s="19"/>
      <c r="I947" s="19"/>
      <c r="J947" s="19"/>
    </row>
    <row r="948" spans="2:10" ht="18.75">
      <c r="B948" s="20" t="s">
        <v>149</v>
      </c>
      <c r="C948" s="18"/>
      <c r="D948" s="18"/>
      <c r="E948" s="18"/>
      <c r="F948" s="18"/>
      <c r="G948" s="18"/>
      <c r="H948" s="21">
        <f t="shared" ref="H948:J953" si="376">H949</f>
        <v>0</v>
      </c>
      <c r="I948" s="21">
        <f t="shared" si="376"/>
        <v>2200</v>
      </c>
      <c r="J948" s="21">
        <f t="shared" si="376"/>
        <v>4200</v>
      </c>
    </row>
    <row r="949" spans="2:10" ht="56.25">
      <c r="B949" s="22" t="s">
        <v>529</v>
      </c>
      <c r="C949" s="23" t="s">
        <v>130</v>
      </c>
      <c r="D949" s="23" t="s">
        <v>16</v>
      </c>
      <c r="E949" s="23" t="s">
        <v>17</v>
      </c>
      <c r="F949" s="23" t="s">
        <v>18</v>
      </c>
      <c r="G949" s="18"/>
      <c r="H949" s="21">
        <f t="shared" si="376"/>
        <v>0</v>
      </c>
      <c r="I949" s="21">
        <f t="shared" si="376"/>
        <v>2200</v>
      </c>
      <c r="J949" s="21">
        <f t="shared" si="376"/>
        <v>4200</v>
      </c>
    </row>
    <row r="950" spans="2:10" ht="56.25">
      <c r="B950" s="24" t="s">
        <v>530</v>
      </c>
      <c r="C950" s="27" t="s">
        <v>130</v>
      </c>
      <c r="D950" s="27" t="s">
        <v>31</v>
      </c>
      <c r="E950" s="27" t="s">
        <v>17</v>
      </c>
      <c r="F950" s="27" t="s">
        <v>18</v>
      </c>
      <c r="G950" s="26"/>
      <c r="H950" s="28">
        <f t="shared" si="376"/>
        <v>0</v>
      </c>
      <c r="I950" s="28">
        <f t="shared" si="376"/>
        <v>2200</v>
      </c>
      <c r="J950" s="28">
        <f t="shared" si="376"/>
        <v>4200</v>
      </c>
    </row>
    <row r="951" spans="2:10" ht="37.5">
      <c r="B951" s="24" t="s">
        <v>150</v>
      </c>
      <c r="C951" s="27" t="s">
        <v>130</v>
      </c>
      <c r="D951" s="27" t="s">
        <v>31</v>
      </c>
      <c r="E951" s="27" t="s">
        <v>11</v>
      </c>
      <c r="F951" s="27" t="s">
        <v>18</v>
      </c>
      <c r="G951" s="26"/>
      <c r="H951" s="28">
        <f t="shared" si="376"/>
        <v>0</v>
      </c>
      <c r="I951" s="28">
        <f t="shared" si="376"/>
        <v>2200</v>
      </c>
      <c r="J951" s="28">
        <f t="shared" si="376"/>
        <v>4200</v>
      </c>
    </row>
    <row r="952" spans="2:10" ht="56.25">
      <c r="B952" s="24" t="s">
        <v>141</v>
      </c>
      <c r="C952" s="27" t="s">
        <v>130</v>
      </c>
      <c r="D952" s="27" t="s">
        <v>31</v>
      </c>
      <c r="E952" s="27" t="s">
        <v>11</v>
      </c>
      <c r="F952" s="29" t="s">
        <v>142</v>
      </c>
      <c r="G952" s="26"/>
      <c r="H952" s="30">
        <f t="shared" si="376"/>
        <v>0</v>
      </c>
      <c r="I952" s="30">
        <f t="shared" si="376"/>
        <v>2200</v>
      </c>
      <c r="J952" s="30">
        <f t="shared" si="376"/>
        <v>4200</v>
      </c>
    </row>
    <row r="953" spans="2:10" ht="56.25">
      <c r="B953" s="24" t="s">
        <v>135</v>
      </c>
      <c r="C953" s="27" t="s">
        <v>130</v>
      </c>
      <c r="D953" s="27" t="s">
        <v>31</v>
      </c>
      <c r="E953" s="27" t="s">
        <v>11</v>
      </c>
      <c r="F953" s="29" t="s">
        <v>142</v>
      </c>
      <c r="G953" s="26" t="s">
        <v>136</v>
      </c>
      <c r="H953" s="30">
        <f t="shared" si="376"/>
        <v>0</v>
      </c>
      <c r="I953" s="30">
        <f t="shared" si="376"/>
        <v>2200</v>
      </c>
      <c r="J953" s="30">
        <f t="shared" si="376"/>
        <v>4200</v>
      </c>
    </row>
    <row r="954" spans="2:10" ht="18.75">
      <c r="B954" s="24" t="s">
        <v>217</v>
      </c>
      <c r="C954" s="27" t="s">
        <v>130</v>
      </c>
      <c r="D954" s="27" t="s">
        <v>31</v>
      </c>
      <c r="E954" s="27" t="s">
        <v>11</v>
      </c>
      <c r="F954" s="29" t="s">
        <v>142</v>
      </c>
      <c r="G954" s="26" t="s">
        <v>218</v>
      </c>
      <c r="H954" s="30">
        <v>0</v>
      </c>
      <c r="I954" s="30">
        <f>2200</f>
        <v>2200</v>
      </c>
      <c r="J954" s="30">
        <f>4200</f>
        <v>4200</v>
      </c>
    </row>
    <row r="955" spans="2:10">
      <c r="B955" s="107"/>
      <c r="C955" s="121"/>
      <c r="D955" s="121"/>
      <c r="E955" s="121"/>
      <c r="F955" s="121"/>
      <c r="G955" s="107"/>
    </row>
    <row r="956" spans="2:10">
      <c r="B956" s="208" t="s">
        <v>681</v>
      </c>
      <c r="C956" s="208"/>
      <c r="D956" s="208"/>
      <c r="E956" s="208"/>
      <c r="F956" s="208"/>
      <c r="G956" s="208"/>
      <c r="H956" s="208"/>
      <c r="I956" s="208"/>
      <c r="J956" s="208"/>
    </row>
    <row r="957" spans="2:10">
      <c r="B957" s="107"/>
      <c r="C957" s="121"/>
      <c r="D957" s="121"/>
      <c r="E957" s="121"/>
      <c r="F957" s="121"/>
      <c r="G957" s="107"/>
    </row>
    <row r="958" spans="2:10" ht="18.75">
      <c r="B958" s="177" t="s">
        <v>1</v>
      </c>
      <c r="C958" s="181" t="s">
        <v>4</v>
      </c>
      <c r="D958" s="182"/>
      <c r="E958" s="182"/>
      <c r="F958" s="183"/>
      <c r="G958" s="179" t="s">
        <v>621</v>
      </c>
      <c r="H958" s="173" t="s">
        <v>584</v>
      </c>
      <c r="I958" s="174" t="s">
        <v>583</v>
      </c>
      <c r="J958" s="174"/>
    </row>
    <row r="959" spans="2:10" ht="18.75">
      <c r="B959" s="178"/>
      <c r="C959" s="184"/>
      <c r="D959" s="185"/>
      <c r="E959" s="185"/>
      <c r="F959" s="186"/>
      <c r="G959" s="180"/>
      <c r="H959" s="173"/>
      <c r="I959" s="15" t="s">
        <v>585</v>
      </c>
      <c r="J959" s="15" t="s">
        <v>679</v>
      </c>
    </row>
    <row r="960" spans="2:10" ht="18.75">
      <c r="B960" s="31">
        <v>1</v>
      </c>
      <c r="C960" s="171" t="s">
        <v>8</v>
      </c>
      <c r="D960" s="171"/>
      <c r="E960" s="171"/>
      <c r="F960" s="171"/>
      <c r="G960" s="43" t="s">
        <v>9</v>
      </c>
      <c r="H960" s="38">
        <v>7</v>
      </c>
      <c r="I960" s="38">
        <v>8</v>
      </c>
      <c r="J960" s="38">
        <v>9</v>
      </c>
    </row>
    <row r="961" spans="2:10" ht="38.25" thickBot="1">
      <c r="B961" s="32" t="s">
        <v>622</v>
      </c>
      <c r="C961" s="33"/>
      <c r="D961" s="33"/>
      <c r="E961" s="33"/>
      <c r="F961" s="33"/>
      <c r="G961" s="33"/>
      <c r="H961" s="34">
        <f>H938</f>
        <v>85964.6</v>
      </c>
      <c r="I961" s="34">
        <f t="shared" ref="I961:J962" si="377">I938</f>
        <v>76473.8</v>
      </c>
      <c r="J961" s="34">
        <f t="shared" si="377"/>
        <v>76698.600000000006</v>
      </c>
    </row>
    <row r="962" spans="2:10" ht="37.5">
      <c r="B962" s="35" t="s">
        <v>623</v>
      </c>
      <c r="C962" s="33"/>
      <c r="D962" s="33"/>
      <c r="E962" s="33"/>
      <c r="F962" s="33"/>
      <c r="G962" s="33"/>
      <c r="H962" s="34">
        <f>H939</f>
        <v>0</v>
      </c>
      <c r="I962" s="34">
        <f t="shared" si="377"/>
        <v>2200</v>
      </c>
      <c r="J962" s="34">
        <f t="shared" si="377"/>
        <v>4200</v>
      </c>
    </row>
    <row r="963" spans="2:10" ht="18.75">
      <c r="B963" s="36" t="s">
        <v>624</v>
      </c>
      <c r="C963" s="41"/>
      <c r="D963" s="41"/>
      <c r="E963" s="41"/>
      <c r="F963" s="41"/>
      <c r="G963" s="41"/>
      <c r="H963" s="34">
        <f>H961+H962</f>
        <v>85964.6</v>
      </c>
      <c r="I963" s="34">
        <f t="shared" ref="I963:J963" si="378">I961+I962</f>
        <v>78673.8</v>
      </c>
      <c r="J963" s="34">
        <f t="shared" si="378"/>
        <v>80898.600000000006</v>
      </c>
    </row>
    <row r="964" spans="2:10">
      <c r="B964" s="107"/>
      <c r="C964" s="121"/>
      <c r="D964" s="121"/>
      <c r="E964" s="121"/>
      <c r="F964" s="121"/>
      <c r="G964" s="107"/>
    </row>
    <row r="965" spans="2:10">
      <c r="B965" s="107"/>
      <c r="C965" s="121"/>
      <c r="D965" s="121"/>
      <c r="E965" s="121"/>
      <c r="F965" s="121"/>
      <c r="G965" s="107"/>
    </row>
    <row r="966" spans="2:10">
      <c r="B966" s="107"/>
      <c r="C966" s="121"/>
      <c r="D966" s="121"/>
      <c r="E966" s="121"/>
      <c r="F966" s="121"/>
      <c r="G966" s="107"/>
    </row>
    <row r="967" spans="2:10">
      <c r="B967" s="107"/>
      <c r="C967" s="121"/>
      <c r="D967" s="121"/>
      <c r="E967" s="121"/>
      <c r="F967" s="121"/>
      <c r="G967" s="107"/>
    </row>
    <row r="968" spans="2:10">
      <c r="B968" s="107"/>
      <c r="C968" s="121"/>
      <c r="D968" s="121"/>
      <c r="E968" s="121"/>
      <c r="F968" s="121"/>
      <c r="G968" s="107"/>
    </row>
    <row r="969" spans="2:10">
      <c r="B969" s="107"/>
      <c r="C969" s="121"/>
      <c r="D969" s="121"/>
      <c r="E969" s="121"/>
      <c r="F969" s="121"/>
      <c r="G969" s="107"/>
    </row>
    <row r="970" spans="2:10">
      <c r="B970" s="107"/>
      <c r="C970" s="121"/>
      <c r="D970" s="121"/>
      <c r="E970" s="121"/>
      <c r="F970" s="121"/>
      <c r="G970" s="107"/>
    </row>
    <row r="971" spans="2:10">
      <c r="B971" s="107"/>
      <c r="C971" s="121"/>
      <c r="D971" s="121"/>
      <c r="E971" s="121"/>
      <c r="F971" s="121"/>
      <c r="G971" s="107"/>
    </row>
    <row r="972" spans="2:10">
      <c r="B972" s="107"/>
      <c r="C972" s="121"/>
      <c r="D972" s="121"/>
      <c r="E972" s="121"/>
      <c r="F972" s="121"/>
      <c r="G972" s="107"/>
    </row>
    <row r="973" spans="2:10">
      <c r="B973" s="107"/>
      <c r="C973" s="121"/>
      <c r="D973" s="121"/>
      <c r="E973" s="121"/>
      <c r="F973" s="121"/>
      <c r="G973" s="107"/>
    </row>
    <row r="974" spans="2:10">
      <c r="B974" s="107"/>
      <c r="C974" s="121"/>
      <c r="D974" s="121"/>
      <c r="E974" s="121"/>
      <c r="F974" s="121"/>
      <c r="G974" s="107"/>
    </row>
    <row r="975" spans="2:10">
      <c r="B975" s="107"/>
      <c r="C975" s="121"/>
      <c r="D975" s="121"/>
      <c r="E975" s="121"/>
      <c r="F975" s="121"/>
      <c r="G975" s="107"/>
    </row>
    <row r="976" spans="2:10">
      <c r="B976" s="107"/>
      <c r="C976" s="121"/>
      <c r="D976" s="121"/>
      <c r="E976" s="121"/>
      <c r="F976" s="121"/>
      <c r="G976" s="107"/>
    </row>
    <row r="977" spans="2:7">
      <c r="B977" s="107"/>
      <c r="C977" s="121"/>
      <c r="D977" s="121"/>
      <c r="E977" s="121"/>
      <c r="F977" s="121"/>
      <c r="G977" s="107"/>
    </row>
    <row r="978" spans="2:7">
      <c r="B978" s="107"/>
      <c r="C978" s="121"/>
      <c r="D978" s="121"/>
      <c r="E978" s="121"/>
      <c r="F978" s="121"/>
      <c r="G978" s="107"/>
    </row>
    <row r="979" spans="2:7">
      <c r="B979" s="107"/>
      <c r="C979" s="121"/>
      <c r="D979" s="121"/>
      <c r="E979" s="121"/>
      <c r="F979" s="121"/>
      <c r="G979" s="107"/>
    </row>
    <row r="980" spans="2:7">
      <c r="B980" s="107"/>
      <c r="C980" s="121"/>
      <c r="D980" s="121"/>
      <c r="E980" s="121"/>
      <c r="F980" s="121"/>
      <c r="G980" s="107"/>
    </row>
    <row r="981" spans="2:7">
      <c r="B981" s="107"/>
      <c r="C981" s="121"/>
      <c r="D981" s="121"/>
      <c r="E981" s="121"/>
      <c r="F981" s="121"/>
      <c r="G981" s="107"/>
    </row>
    <row r="982" spans="2:7">
      <c r="B982" s="107"/>
      <c r="C982" s="121"/>
      <c r="D982" s="121"/>
      <c r="E982" s="121"/>
      <c r="F982" s="121"/>
      <c r="G982" s="107"/>
    </row>
    <row r="983" spans="2:7">
      <c r="B983" s="107"/>
      <c r="C983" s="121"/>
      <c r="D983" s="121"/>
      <c r="E983" s="121"/>
      <c r="F983" s="121"/>
      <c r="G983" s="107"/>
    </row>
    <row r="984" spans="2:7">
      <c r="B984" s="107"/>
      <c r="C984" s="121"/>
      <c r="D984" s="121"/>
      <c r="E984" s="121"/>
      <c r="F984" s="121"/>
      <c r="G984" s="107"/>
    </row>
    <row r="985" spans="2:7">
      <c r="B985" s="107"/>
      <c r="C985" s="121"/>
      <c r="D985" s="121"/>
      <c r="E985" s="121"/>
      <c r="F985" s="121"/>
      <c r="G985" s="107"/>
    </row>
    <row r="986" spans="2:7">
      <c r="B986" s="107"/>
      <c r="C986" s="121"/>
      <c r="D986" s="121"/>
      <c r="E986" s="121"/>
      <c r="F986" s="121"/>
      <c r="G986" s="107"/>
    </row>
    <row r="987" spans="2:7">
      <c r="B987" s="107"/>
      <c r="C987" s="121"/>
      <c r="D987" s="121"/>
      <c r="E987" s="121"/>
      <c r="F987" s="121"/>
      <c r="G987" s="107"/>
    </row>
    <row r="988" spans="2:7">
      <c r="B988" s="107"/>
      <c r="C988" s="121"/>
      <c r="D988" s="121"/>
      <c r="E988" s="121"/>
      <c r="F988" s="121"/>
      <c r="G988" s="107"/>
    </row>
    <row r="989" spans="2:7">
      <c r="B989" s="107"/>
      <c r="C989" s="121"/>
      <c r="D989" s="121"/>
      <c r="E989" s="121"/>
      <c r="F989" s="121"/>
      <c r="G989" s="107"/>
    </row>
    <row r="990" spans="2:7">
      <c r="B990" s="107"/>
      <c r="C990" s="121"/>
      <c r="D990" s="121"/>
      <c r="E990" s="121"/>
      <c r="F990" s="121"/>
      <c r="G990" s="107"/>
    </row>
    <row r="991" spans="2:7">
      <c r="B991" s="107"/>
      <c r="C991" s="121"/>
      <c r="D991" s="121"/>
      <c r="E991" s="121"/>
      <c r="F991" s="121"/>
      <c r="G991" s="107"/>
    </row>
    <row r="992" spans="2:7">
      <c r="B992" s="107"/>
      <c r="C992" s="121"/>
      <c r="D992" s="121"/>
      <c r="E992" s="121"/>
      <c r="F992" s="121"/>
      <c r="G992" s="107"/>
    </row>
  </sheetData>
  <mergeCells count="27">
    <mergeCell ref="C960:F960"/>
    <mergeCell ref="C946:F946"/>
    <mergeCell ref="B956:J956"/>
    <mergeCell ref="B958:B959"/>
    <mergeCell ref="C958:F959"/>
    <mergeCell ref="G958:G959"/>
    <mergeCell ref="H958:H959"/>
    <mergeCell ref="I958:J958"/>
    <mergeCell ref="C13:F13"/>
    <mergeCell ref="B942:J942"/>
    <mergeCell ref="B944:B945"/>
    <mergeCell ref="C944:F945"/>
    <mergeCell ref="G944:G945"/>
    <mergeCell ref="H944:H945"/>
    <mergeCell ref="I944:J944"/>
    <mergeCell ref="I11:J11"/>
    <mergeCell ref="H1:J1"/>
    <mergeCell ref="H2:J2"/>
    <mergeCell ref="H3:J3"/>
    <mergeCell ref="H4:J4"/>
    <mergeCell ref="H5:J5"/>
    <mergeCell ref="B8:J8"/>
    <mergeCell ref="B9:G9"/>
    <mergeCell ref="B11:B12"/>
    <mergeCell ref="C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5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СОКРАЩЕННЫЕ ФСР МО 22-24</vt:lpstr>
      <vt:lpstr>СОКРАЩЕННЫЕ ЦСР МО 22-24</vt:lpstr>
      <vt:lpstr>'СОКРАЩЕННЫЕ ФСР МО 22-24'!Область_печати</vt:lpstr>
      <vt:lpstr>'СОКРАЩЕННЫЕ ЦСР МО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2021-11-10T05:54:54Z</dcterms:modified>
</cp:coreProperties>
</file>