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<sst xmlns="http://schemas.openxmlformats.org/spreadsheetml/2006/main" count="583" uniqueCount="165">
  <si>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</si>
  <si>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</si>
  <si>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</si>
  <si>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</si>
  <si>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</si>
  <si>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</si>
  <si>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</si>
  <si>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</si>
  <si>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</si>
  <si>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</si>
  <si>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</si>
  <si>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</si>
  <si>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</si>
  <si>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</si>
  <si>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</si>
  <si>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</si>
  <si>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</si>
  <si>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</si>
  <si>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</si>
  <si>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</si>
  <si>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</si>
  <si>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</si>
  <si>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</si>
  <si>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</si>
  <si>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</si>
  <si>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</si>
  <si>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</si>
  <si>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</si>
  <si>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</si>
  <si>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</si>
  <si>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</si>
  <si>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</si>
  <si>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</si>
  <si>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</si>
  <si>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</si>
  <si>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</si>
  <si>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</si>
  <si>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</si>
  <si>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</si>
  <si>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</si>
  <si>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</si>
  <si>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</si>
  <si>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</si>
  <si>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</si>
  <si>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</si>
  <si>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</si>
  <si>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</si>
  <si>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</si>
  <si>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</si>
  <si>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</si>
  <si>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</si>
  <si>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</si>
  <si>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</si>
  <si>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</si>
  <si>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</si>
  <si>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</si>
  <si>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</si>
  <si>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</si>
  <si>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</si>
  <si>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</si>
  <si>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</si>
  <si>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</si>
  <si>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</si>
  <si>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</si>
  <si>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</si>
  <si>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</si>
  <si>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</si>
  <si>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</si>
  <si>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</si>
  <si>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</si>
  <si>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</si>
  <si>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</si>
  <si>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</si>
  <si>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</si>
  <si>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</si>
  <si>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</si>
  <si>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</si>
  <si>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</si>
  <si>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</si>
  <si>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</si>
  <si>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</si>
  <si>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</si>
  <si>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</si>
  <si>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</si>
  <si>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</si>
  <si>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</si>
  <si>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</si>
  <si>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</si>
  <si>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</si>
  <si>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</si>
  <si>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</si>
  <si>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</si>
  <si>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</si>
  <si>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</si>
  <si>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</si>
  <si>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</si>
  <si>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</si>
  <si>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</si>
  <si>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</si>
  <si>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</si>
  <si>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</si>
  <si>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</si>
  <si>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</si>
  <si>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</si>
  <si>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</si>
  <si>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</si>
  <si>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</si>
  <si>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</si>
  <si>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</si>
  <si>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</si>
  <si>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</si>
  <si>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</si>
  <si>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</si>
  <si>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</si>
  <si>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</si>
  <si>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</si>
  <si>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</si>
  <si>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</si>
  <si>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</si>
  <si>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</si>
  <si>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</si>
  <si>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</si>
  <si>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</si>
  <si>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</si>
  <si>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</si>
  <si>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</si>
  <si>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</si>
  <si>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</si>
  <si>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01.02.2019 года</t>
  </si>
  <si>
    <t>Задолженность на 01.02.2019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</si>
  <si>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</si>
  <si>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</si>
  <si>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</si>
  <si>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/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</si>
  <si>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</si>
  <si>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</si>
  <si>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</si>
  <si>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</si>
  <si>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</si>
  <si>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</si>
  <si>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01.02.2019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</si>
  <si>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</si>
  <si>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</si>
  <si>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</si>
  <si>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</si>
  <si>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</si>
  <si>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</si>
  <si>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</si>
  <si>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</si>
  <si>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</si>
  <si>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</si>
  <si>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</si>
  <si>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</si>
  <si>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</si>
  <si>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</si>
  <si>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</si>
  <si>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</si>
  <si>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</si>
  <si>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Краснозвездинское МО</t>
  </si>
  <si>
    <t>Макаровское МО</t>
  </si>
  <si>
    <t>МО город Ртищево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</si>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</sst>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4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28" t="s">
        <v>146</v>
      </c>
      <c r="B9" s="329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0" t="s">
        <v>147</v>
      </c>
      <c r="B10" s="329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133</v>
      </c>
      <c r="CS10" s="105" t="s">
        <v>133</v>
      </c>
      <c r="CT10" s="105" t="s">
        <v>133</v>
      </c>
      <c r="CU10" s="105" t="s">
        <v>133</v>
      </c>
      <c r="CV10" s="105" t="s">
        <v>133</v>
      </c>
      <c r="CW10" s="105" t="s">
        <v>133</v>
      </c>
      <c r="CX10" s="105" t="s">
        <v>133</v>
      </c>
      <c r="CY10" s="105" t="s">
        <v>133</v>
      </c>
      <c r="CZ10" s="105" t="s">
        <v>133</v>
      </c>
      <c r="DA10" s="105" t="s">
        <v>133</v>
      </c>
      <c r="DB10" s="105" t="s">
        <v>133</v>
      </c>
      <c r="DC10" s="105" t="s">
        <v>133</v>
      </c>
      <c r="DD10" s="105" t="s">
        <v>133</v>
      </c>
      <c r="DE10" s="105" t="s">
        <v>133</v>
      </c>
      <c r="DF10" s="105" t="s">
        <v>133</v>
      </c>
      <c r="DG10" s="105" t="s">
        <v>133</v>
      </c>
      <c r="DH10" s="105" t="s">
        <v>133</v>
      </c>
      <c r="DI10" s="105" t="s">
        <v>133</v>
      </c>
      <c r="DJ10" s="105" t="s">
        <v>133</v>
      </c>
      <c r="DK10" s="105" t="s">
        <v>133</v>
      </c>
      <c r="DL10" s="105" t="s">
        <v>133</v>
      </c>
      <c r="DM10" s="105" t="s">
        <v>133</v>
      </c>
      <c r="DN10" s="105" t="s">
        <v>133</v>
      </c>
      <c r="DO10" s="105" t="s">
        <v>133</v>
      </c>
      <c r="DP10" s="105" t="s">
        <v>133</v>
      </c>
      <c r="DQ10" s="105" t="s">
        <v>133</v>
      </c>
      <c r="DR10" s="105" t="s">
        <v>133</v>
      </c>
      <c r="DS10" s="105" t="s">
        <v>133</v>
      </c>
      <c r="DT10" s="105" t="s">
        <v>133</v>
      </c>
      <c r="DU10" s="105" t="s">
        <v>133</v>
      </c>
      <c r="DV10" s="105" t="s">
        <v>133</v>
      </c>
      <c r="DW10" s="105" t="s">
        <v>133</v>
      </c>
      <c r="DX10" s="105" t="s">
        <v>133</v>
      </c>
      <c r="DY10" s="105" t="s">
        <v>133</v>
      </c>
      <c r="DZ10" s="105" t="s">
        <v>133</v>
      </c>
      <c r="EA10" s="105" t="s">
        <v>133</v>
      </c>
      <c r="EB10" s="105" t="s">
        <v>133</v>
      </c>
      <c r="EC10" s="105" t="s">
        <v>133</v>
      </c>
      <c r="ED10" s="105" t="s">
        <v>133</v>
      </c>
      <c r="EE10" s="105" t="s">
        <v>133</v>
      </c>
      <c r="EF10" s="105" t="s">
        <v>133</v>
      </c>
      <c r="EG10" s="105" t="s">
        <v>133</v>
      </c>
      <c r="EH10" s="105" t="s">
        <v>133</v>
      </c>
      <c r="EI10" s="105" t="s">
        <v>133</v>
      </c>
      <c r="EJ10" s="105" t="s">
        <v>133</v>
      </c>
      <c r="EK10" s="105" t="s">
        <v>133</v>
      </c>
      <c r="EL10" s="105" t="s">
        <v>133</v>
      </c>
      <c r="EM10" s="105" t="s">
        <v>133</v>
      </c>
      <c r="EN10" s="105" t="s">
        <v>133</v>
      </c>
      <c r="EO10" s="105" t="s">
        <v>133</v>
      </c>
      <c r="EP10" s="105" t="s">
        <v>133</v>
      </c>
      <c r="EQ10" s="105" t="s">
        <v>133</v>
      </c>
      <c r="ER10" s="105" t="s">
        <v>133</v>
      </c>
      <c r="ES10" s="105" t="s">
        <v>133</v>
      </c>
      <c r="ET10" s="105" t="s">
        <v>133</v>
      </c>
      <c r="EU10" s="105" t="s">
        <v>133</v>
      </c>
      <c r="EV10" s="105" t="s">
        <v>133</v>
      </c>
      <c r="EW10" s="105" t="s">
        <v>133</v>
      </c>
      <c r="EX10" s="105" t="s">
        <v>133</v>
      </c>
      <c r="EY10" s="105" t="s">
        <v>133</v>
      </c>
      <c r="EZ10" s="105" t="s">
        <v>133</v>
      </c>
      <c r="FA10" s="105" t="s">
        <v>133</v>
      </c>
      <c r="FB10" s="105" t="s">
        <v>133</v>
      </c>
      <c r="FC10" s="105" t="s">
        <v>133</v>
      </c>
      <c r="FD10" s="105" t="s">
        <v>133</v>
      </c>
      <c r="FE10" s="105" t="s">
        <v>133</v>
      </c>
      <c r="FF10" s="105" t="s">
        <v>133</v>
      </c>
      <c r="FG10" s="105" t="s">
        <v>133</v>
      </c>
      <c r="FH10" s="105" t="s">
        <v>133</v>
      </c>
      <c r="FI10" s="105" t="s">
        <v>133</v>
      </c>
      <c r="FJ10" s="105" t="s">
        <v>133</v>
      </c>
      <c r="FK10" s="105" t="s">
        <v>133</v>
      </c>
      <c r="FL10" s="105" t="s">
        <v>133</v>
      </c>
      <c r="FM10" s="105" t="s">
        <v>133</v>
      </c>
      <c r="FN10" s="105" t="s">
        <v>133</v>
      </c>
      <c r="FO10" s="105" t="s">
        <v>133</v>
      </c>
      <c r="FP10" s="105" t="s">
        <v>133</v>
      </c>
      <c r="FQ10" s="105" t="s">
        <v>133</v>
      </c>
      <c r="FR10" s="105" t="s">
        <v>133</v>
      </c>
      <c r="FS10" s="105" t="s">
        <v>133</v>
      </c>
      <c r="FT10" s="105" t="s">
        <v>133</v>
      </c>
      <c r="FU10" s="105" t="s">
        <v>133</v>
      </c>
      <c r="FV10" s="105" t="s">
        <v>133</v>
      </c>
      <c r="FW10" s="105" t="s">
        <v>133</v>
      </c>
      <c r="FX10" s="105" t="s">
        <v>133</v>
      </c>
      <c r="FY10" s="105" t="s">
        <v>133</v>
      </c>
      <c r="FZ10" s="105" t="s">
        <v>133</v>
      </c>
      <c r="GA10" s="105" t="s">
        <v>133</v>
      </c>
      <c r="GB10" s="105" t="s">
        <v>133</v>
      </c>
      <c r="GC10" s="105" t="s">
        <v>133</v>
      </c>
      <c r="GD10" s="105" t="s">
        <v>133</v>
      </c>
      <c r="GE10" s="105" t="s">
        <v>133</v>
      </c>
      <c r="GF10" s="105" t="s">
        <v>133</v>
      </c>
      <c r="GG10" s="105" t="s">
        <v>133</v>
      </c>
      <c r="GH10" s="105" t="s">
        <v>133</v>
      </c>
      <c r="GI10" s="105" t="s">
        <v>133</v>
      </c>
      <c r="GJ10" s="105" t="s">
        <v>133</v>
      </c>
      <c r="GK10" s="105" t="s">
        <v>133</v>
      </c>
      <c r="GL10" s="105" t="s">
        <v>133</v>
      </c>
      <c r="GM10" s="105" t="s">
        <v>133</v>
      </c>
      <c r="GN10" s="105" t="s">
        <v>133</v>
      </c>
      <c r="GO10" s="105" t="s">
        <v>133</v>
      </c>
      <c r="GP10" s="105" t="s">
        <v>133</v>
      </c>
      <c r="GQ10" s="105" t="s">
        <v>133</v>
      </c>
      <c r="GR10" s="105" t="s">
        <v>133</v>
      </c>
      <c r="GS10" s="105" t="s">
        <v>133</v>
      </c>
      <c r="GT10" s="105" t="s">
        <v>133</v>
      </c>
      <c r="GU10" s="105" t="s">
        <v>133</v>
      </c>
      <c r="GV10" s="105" t="s">
        <v>133</v>
      </c>
      <c r="GW10" s="105" t="s">
        <v>133</v>
      </c>
      <c r="GX10" s="105" t="s">
        <v>133</v>
      </c>
      <c r="GY10" s="105" t="s">
        <v>133</v>
      </c>
      <c r="GZ10" s="105" t="s">
        <v>133</v>
      </c>
      <c r="HA10" s="105" t="s">
        <v>133</v>
      </c>
      <c r="HB10" s="105" t="s">
        <v>133</v>
      </c>
      <c r="HC10" s="105" t="s">
        <v>133</v>
      </c>
      <c r="HD10" s="105" t="s">
        <v>133</v>
      </c>
      <c r="HE10" s="105" t="s">
        <v>133</v>
      </c>
      <c r="HF10" s="105" t="s">
        <v>133</v>
      </c>
      <c r="HG10" s="105" t="s">
        <v>133</v>
      </c>
      <c r="HH10" s="105" t="s">
        <v>133</v>
      </c>
      <c r="HI10" s="105" t="s">
        <v>133</v>
      </c>
      <c r="HJ10" s="105" t="s">
        <v>133</v>
      </c>
      <c r="HK10" s="105" t="s">
        <v>133</v>
      </c>
      <c r="HL10" s="105" t="s">
        <v>133</v>
      </c>
      <c r="HM10" s="105" t="s">
        <v>133</v>
      </c>
      <c r="HN10" s="105" t="s">
        <v>133</v>
      </c>
      <c r="HO10" s="105" t="s">
        <v>133</v>
      </c>
      <c r="HP10" s="105" t="s">
        <v>133</v>
      </c>
      <c r="HQ10" s="105" t="s">
        <v>133</v>
      </c>
      <c r="HR10" s="105" t="s">
        <v>133</v>
      </c>
      <c r="HS10" s="105" t="s">
        <v>133</v>
      </c>
      <c r="HT10" s="105" t="s">
        <v>133</v>
      </c>
      <c r="HU10" s="105" t="s">
        <v>133</v>
      </c>
      <c r="HV10" s="105" t="s">
        <v>133</v>
      </c>
      <c r="HW10" s="105" t="s">
        <v>133</v>
      </c>
      <c r="HX10" s="105" t="s">
        <v>133</v>
      </c>
      <c r="HY10" s="105" t="s">
        <v>133</v>
      </c>
      <c r="HZ10" s="105" t="s">
        <v>133</v>
      </c>
      <c r="IA10" s="105" t="s">
        <v>133</v>
      </c>
      <c r="IB10" s="105" t="s">
        <v>133</v>
      </c>
      <c r="IC10" s="105" t="s">
        <v>133</v>
      </c>
      <c r="ID10" s="105" t="s">
        <v>133</v>
      </c>
      <c r="IE10" s="105" t="s">
        <v>133</v>
      </c>
      <c r="IF10" s="105" t="s">
        <v>133</v>
      </c>
      <c r="IG10" s="105" t="s">
        <v>133</v>
      </c>
      <c r="IH10" s="105" t="s">
        <v>133</v>
      </c>
      <c r="II10" s="105" t="s">
        <v>133</v>
      </c>
      <c r="IJ10" s="105" t="s">
        <v>133</v>
      </c>
      <c r="IK10" s="105" t="s">
        <v>133</v>
      </c>
      <c r="IL10" s="105" t="s">
        <v>133</v>
      </c>
      <c r="IM10" s="105" t="s">
        <v>133</v>
      </c>
      <c r="IN10" s="105" t="s">
        <v>133</v>
      </c>
      <c r="IO10" s="105" t="s">
        <v>133</v>
      </c>
      <c r="IP10" s="105" t="s">
        <v>133</v>
      </c>
      <c r="IQ10" s="105" t="s">
        <v>133</v>
      </c>
      <c r="IR10" s="105" t="s">
        <v>133</v>
      </c>
      <c r="IS10" s="105" t="s">
        <v>133</v>
      </c>
      <c r="IT10" s="105" t="s">
        <v>133</v>
      </c>
      <c r="IU10" s="105" t="s">
        <v>133</v>
      </c>
      <c r="IV10" s="105" t="s">
        <v>133</v>
      </c>
    </row>
    <row r="11" spans="1:256" s="82" customFormat="1" ht="15.75" thickBot="1">
      <c r="A11" s="331" t="s">
        <v>10</v>
      </c>
      <c r="B11" s="332"/>
      <c r="C11" s="151"/>
      <c r="D11" s="305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7"/>
      <c r="C12" s="327"/>
      <c r="D12" s="306">
        <f>SUM(D9:D11)</f>
        <v>0</v>
      </c>
      <c r="E12" s="158"/>
      <c r="F12" s="306">
        <f>SUM(F9:F11)</f>
        <v>0</v>
      </c>
      <c r="G12" s="306">
        <f>SUM(G9:G11)</f>
        <v>0</v>
      </c>
      <c r="H12" s="158"/>
      <c r="I12" s="306">
        <f>SUM(I9:I11)</f>
        <v>0</v>
      </c>
      <c r="J12" s="158"/>
      <c r="K12" s="306">
        <f>SUM(K9:K11)</f>
        <v>0</v>
      </c>
      <c r="L12" s="158"/>
      <c r="M12" s="306">
        <f>SUM(M9:M11)</f>
        <v>0</v>
      </c>
      <c r="N12" s="306">
        <f>SUM(N9:N11)</f>
        <v>0</v>
      </c>
      <c r="O12" s="306">
        <f>SUM(O9:O11)</f>
        <v>0</v>
      </c>
      <c r="P12" s="159"/>
      <c r="Q12" s="306">
        <f>SUM(Q9:Q11)</f>
        <v>0</v>
      </c>
      <c r="R12" s="306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7" t="s">
        <v>62</v>
      </c>
      <c r="H4" s="347"/>
      <c r="I4" s="347" t="s">
        <v>54</v>
      </c>
      <c r="J4" s="345" t="s">
        <v>130</v>
      </c>
      <c r="K4" s="345"/>
      <c r="L4" s="342" t="s">
        <v>131</v>
      </c>
      <c r="M4" s="342"/>
      <c r="N4" s="342"/>
      <c r="O4" s="342"/>
      <c r="P4" s="342"/>
      <c r="Q4" s="342"/>
      <c r="R4" s="345" t="s">
        <v>129</v>
      </c>
      <c r="S4" s="345"/>
      <c r="T4" s="341" t="s">
        <v>132</v>
      </c>
      <c r="U4" s="341"/>
      <c r="V4" s="341"/>
      <c r="W4" s="338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6" t="s">
        <v>64</v>
      </c>
      <c r="H5" s="336" t="s">
        <v>63</v>
      </c>
      <c r="I5" s="348"/>
      <c r="J5" s="333" t="s">
        <v>4</v>
      </c>
      <c r="K5" s="333" t="s">
        <v>28</v>
      </c>
      <c r="L5" s="346" t="s">
        <v>51</v>
      </c>
      <c r="M5" s="346"/>
      <c r="N5" s="346" t="s">
        <v>50</v>
      </c>
      <c r="O5" s="346"/>
      <c r="P5" s="346"/>
      <c r="Q5" s="346"/>
      <c r="R5" s="333" t="s">
        <v>4</v>
      </c>
      <c r="S5" s="333" t="s">
        <v>29</v>
      </c>
      <c r="T5" s="343" t="s">
        <v>4</v>
      </c>
      <c r="U5" s="343" t="s">
        <v>41</v>
      </c>
      <c r="V5" s="343"/>
      <c r="W5" s="339"/>
    </row>
    <row r="6" spans="1:23" s="32" customFormat="1" ht="15.75" customHeight="1">
      <c r="A6" s="5"/>
      <c r="B6" s="10"/>
      <c r="C6" s="10"/>
      <c r="D6" s="10"/>
      <c r="E6" s="10"/>
      <c r="F6" s="10"/>
      <c r="G6" s="336"/>
      <c r="H6" s="336"/>
      <c r="I6" s="348"/>
      <c r="J6" s="334"/>
      <c r="K6" s="334"/>
      <c r="L6" s="26"/>
      <c r="M6" s="26"/>
      <c r="N6" s="26" t="s">
        <v>37</v>
      </c>
      <c r="O6" s="26"/>
      <c r="P6" s="26" t="s">
        <v>65</v>
      </c>
      <c r="Q6" s="26"/>
      <c r="R6" s="334"/>
      <c r="S6" s="334"/>
      <c r="T6" s="25"/>
      <c r="U6" s="25" t="s">
        <v>7</v>
      </c>
      <c r="V6" s="12" t="s">
        <v>66</v>
      </c>
      <c r="W6" s="339"/>
    </row>
    <row r="7" spans="1:24" s="32" customFormat="1" ht="25.5" customHeight="1" thickBot="1">
      <c r="A7" s="4"/>
      <c r="B7" s="9"/>
      <c r="C7" s="9"/>
      <c r="D7" s="9"/>
      <c r="E7" s="9"/>
      <c r="F7" s="9"/>
      <c r="G7" s="337"/>
      <c r="H7" s="337"/>
      <c r="I7" s="349"/>
      <c r="J7" s="335"/>
      <c r="K7" s="335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5"/>
      <c r="S7" s="335"/>
      <c r="T7" s="22"/>
      <c r="U7" s="22"/>
      <c r="V7" s="344"/>
      <c r="W7" s="340"/>
      <c r="X7" s="29"/>
    </row>
    <row r="8" spans="1:24" s="107" customFormat="1" ht="15">
      <c r="A8" s="355" t="s">
        <v>148</v>
      </c>
      <c r="B8" s="356"/>
      <c r="C8" s="329"/>
      <c r="D8" s="356"/>
      <c r="E8" s="329"/>
      <c r="F8" s="329"/>
      <c r="G8" s="297"/>
      <c r="H8" s="297"/>
      <c r="I8" s="170"/>
      <c r="J8" s="269"/>
      <c r="K8" s="269"/>
      <c r="L8" s="173"/>
      <c r="M8" s="170"/>
      <c r="N8" s="173"/>
      <c r="O8" s="170"/>
      <c r="P8" s="173"/>
      <c r="Q8" s="170"/>
      <c r="R8" s="269"/>
      <c r="S8" s="269"/>
      <c r="T8" s="214"/>
      <c r="U8" s="214"/>
      <c r="V8" s="269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133</v>
      </c>
      <c r="G9" s="297">
        <v>0.1</v>
      </c>
      <c r="H9" s="297">
        <v>0.1</v>
      </c>
      <c r="I9" s="170">
        <v>4000000</v>
      </c>
      <c r="J9" s="269">
        <v>4000000</v>
      </c>
      <c r="K9" s="269">
        <v>0</v>
      </c>
      <c r="L9" s="173" t="s">
        <v>133</v>
      </c>
      <c r="M9" s="170">
        <v>0</v>
      </c>
      <c r="N9" s="173" t="s">
        <v>133</v>
      </c>
      <c r="O9" s="170">
        <v>0</v>
      </c>
      <c r="P9" s="173" t="s">
        <v>133</v>
      </c>
      <c r="Q9" s="170">
        <v>0</v>
      </c>
      <c r="R9" s="269">
        <v>4000000</v>
      </c>
      <c r="S9" s="269"/>
      <c r="T9" s="214">
        <v>0</v>
      </c>
      <c r="U9" s="214">
        <v>0</v>
      </c>
      <c r="V9" s="269"/>
      <c r="W9" s="174" t="s">
        <v>153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154</v>
      </c>
      <c r="D10" s="171" t="s">
        <v>155</v>
      </c>
      <c r="E10" s="116" t="s">
        <v>156</v>
      </c>
      <c r="F10" s="116" t="s">
        <v>133</v>
      </c>
      <c r="G10" s="297">
        <v>0.1</v>
      </c>
      <c r="H10" s="297">
        <v>0.1</v>
      </c>
      <c r="I10" s="170">
        <v>5600000</v>
      </c>
      <c r="J10" s="269">
        <v>5600000</v>
      </c>
      <c r="K10" s="269">
        <v>0</v>
      </c>
      <c r="L10" s="173" t="s">
        <v>133</v>
      </c>
      <c r="M10" s="170">
        <v>0</v>
      </c>
      <c r="N10" s="173" t="s">
        <v>133</v>
      </c>
      <c r="O10" s="170">
        <v>0</v>
      </c>
      <c r="P10" s="173" t="s">
        <v>133</v>
      </c>
      <c r="Q10" s="170">
        <v>0</v>
      </c>
      <c r="R10" s="269">
        <v>5600000</v>
      </c>
      <c r="S10" s="269"/>
      <c r="T10" s="214">
        <v>0</v>
      </c>
      <c r="U10" s="214">
        <v>0</v>
      </c>
      <c r="V10" s="269">
        <v>0</v>
      </c>
      <c r="W10" s="174" t="s">
        <v>157</v>
      </c>
      <c r="X10" s="105"/>
    </row>
    <row r="11" spans="1:24" ht="15">
      <c r="A11" s="357" t="s">
        <v>146</v>
      </c>
      <c r="B11" s="356"/>
      <c r="C11" s="116"/>
      <c r="D11" s="171"/>
      <c r="E11" s="116"/>
      <c r="F11" s="116"/>
      <c r="G11" s="297"/>
      <c r="H11" s="297"/>
      <c r="I11" s="170">
        <v>9600000</v>
      </c>
      <c r="J11" s="269">
        <v>9600000</v>
      </c>
      <c r="K11" s="269"/>
      <c r="L11" s="173"/>
      <c r="M11" s="170"/>
      <c r="N11" s="173"/>
      <c r="O11" s="170"/>
      <c r="P11" s="173"/>
      <c r="Q11" s="170"/>
      <c r="R11" s="269">
        <v>9600000</v>
      </c>
      <c r="S11" s="269"/>
      <c r="T11" s="214"/>
      <c r="U11" s="214"/>
      <c r="V11" s="269"/>
      <c r="W11" s="174"/>
      <c r="X11" s="105"/>
    </row>
    <row r="12" spans="1:24" ht="15.75" thickBot="1">
      <c r="A12" s="358" t="s">
        <v>147</v>
      </c>
      <c r="B12" s="356"/>
      <c r="C12" s="116"/>
      <c r="D12" s="171"/>
      <c r="E12" s="116"/>
      <c r="F12" s="116"/>
      <c r="G12" s="297"/>
      <c r="H12" s="297"/>
      <c r="I12" s="170"/>
      <c r="J12" s="269"/>
      <c r="K12" s="269"/>
      <c r="L12" s="173"/>
      <c r="M12" s="170"/>
      <c r="N12" s="173"/>
      <c r="O12" s="170"/>
      <c r="P12" s="173"/>
      <c r="Q12" s="170"/>
      <c r="R12" s="269"/>
      <c r="S12" s="269"/>
      <c r="T12" s="214"/>
      <c r="U12" s="214"/>
      <c r="V12" s="269"/>
      <c r="W12" s="174"/>
      <c r="X12" s="105"/>
    </row>
    <row r="13" spans="1:24" ht="15.75" thickBot="1">
      <c r="A13" s="359" t="s">
        <v>10</v>
      </c>
      <c r="B13" s="360"/>
      <c r="C13" s="150"/>
      <c r="D13" s="175"/>
      <c r="E13" s="150"/>
      <c r="F13" s="150"/>
      <c r="G13" s="298"/>
      <c r="H13" s="298"/>
      <c r="I13" s="270">
        <v>9600000</v>
      </c>
      <c r="J13" s="265">
        <v>9600000</v>
      </c>
      <c r="K13" s="265"/>
      <c r="L13" s="176"/>
      <c r="M13" s="271"/>
      <c r="N13" s="176"/>
      <c r="O13" s="271"/>
      <c r="P13" s="176"/>
      <c r="Q13" s="271"/>
      <c r="R13" s="265">
        <v>9600000</v>
      </c>
      <c r="S13" s="265"/>
      <c r="T13" s="218"/>
      <c r="U13" s="218"/>
      <c r="V13" s="265"/>
      <c r="W13" s="177"/>
      <c r="X13" s="105"/>
    </row>
    <row r="14" spans="1:23" ht="0.75" customHeight="1">
      <c r="A14" s="324" t="s">
        <v>10</v>
      </c>
      <c r="B14" s="161"/>
      <c r="C14" s="162"/>
      <c r="D14" s="162"/>
      <c r="E14" s="162"/>
      <c r="F14" s="162"/>
      <c r="G14" s="299"/>
      <c r="H14" s="299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0</v>
      </c>
      <c r="P14" s="163"/>
      <c r="Q14" s="163">
        <f aca="true" t="shared" si="0" ref="Q14:V14">SUM(Q8:Q13)</f>
        <v>0</v>
      </c>
      <c r="R14" s="163">
        <f t="shared" si="0"/>
        <v>28800000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4"/>
    </row>
    <row r="15" spans="1:22" ht="20.2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</row>
    <row r="16" spans="1:22" ht="22.5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</row>
    <row r="17" spans="1:22" ht="13.5" customHeight="1">
      <c r="A17" s="65"/>
      <c r="B17" s="65"/>
      <c r="C17" s="65"/>
      <c r="D17" s="65"/>
      <c r="E17" s="68"/>
      <c r="F17" s="353"/>
      <c r="G17" s="353"/>
      <c r="H17" s="353"/>
      <c r="I17" s="353"/>
      <c r="J17" s="353"/>
      <c r="K17" s="350" t="s">
        <v>104</v>
      </c>
      <c r="L17" s="351"/>
      <c r="M17" s="96" t="s">
        <v>133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O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8" width="18.625" style="70" customWidth="1"/>
    <col min="19" max="19" width="20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3"/>
      <c r="V1" s="363"/>
      <c r="W1" s="363"/>
      <c r="X1" s="363"/>
      <c r="Y1" s="363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7" t="s">
        <v>62</v>
      </c>
      <c r="H6" s="347"/>
      <c r="I6" s="11" t="s">
        <v>56</v>
      </c>
      <c r="J6" s="11" t="s">
        <v>54</v>
      </c>
      <c r="K6" s="379" t="s">
        <v>134</v>
      </c>
      <c r="L6" s="379"/>
      <c r="M6" s="380" t="s">
        <v>131</v>
      </c>
      <c r="N6" s="381"/>
      <c r="O6" s="381"/>
      <c r="P6" s="381"/>
      <c r="Q6" s="381"/>
      <c r="R6" s="382"/>
      <c r="S6" s="11" t="s">
        <v>129</v>
      </c>
      <c r="T6" s="11"/>
      <c r="U6" s="17" t="s">
        <v>135</v>
      </c>
      <c r="V6" s="17"/>
      <c r="W6" s="17"/>
      <c r="X6" s="371" t="s">
        <v>81</v>
      </c>
      <c r="Y6" s="368" t="s">
        <v>48</v>
      </c>
    </row>
    <row r="7" spans="1:25" ht="14.25" customHeight="1">
      <c r="A7" s="5"/>
      <c r="B7" s="10"/>
      <c r="C7" s="10"/>
      <c r="D7" s="10"/>
      <c r="E7" s="25"/>
      <c r="F7" s="10"/>
      <c r="G7" s="361" t="s">
        <v>64</v>
      </c>
      <c r="H7" s="361" t="s">
        <v>136</v>
      </c>
      <c r="I7" s="10"/>
      <c r="J7" s="10"/>
      <c r="K7" s="334" t="s">
        <v>4</v>
      </c>
      <c r="L7" s="334" t="s">
        <v>11</v>
      </c>
      <c r="M7" s="26" t="s">
        <v>5</v>
      </c>
      <c r="N7" s="26"/>
      <c r="O7" s="26" t="s">
        <v>6</v>
      </c>
      <c r="P7" s="26"/>
      <c r="Q7" s="383" t="s">
        <v>65</v>
      </c>
      <c r="R7" s="384"/>
      <c r="S7" s="364" t="s">
        <v>4</v>
      </c>
      <c r="T7" s="364" t="s">
        <v>12</v>
      </c>
      <c r="U7" s="366" t="s">
        <v>44</v>
      </c>
      <c r="V7" s="25" t="s">
        <v>41</v>
      </c>
      <c r="W7" s="25"/>
      <c r="X7" s="372"/>
      <c r="Y7" s="369"/>
    </row>
    <row r="8" spans="1:25" ht="9.75" customHeight="1">
      <c r="A8" s="5"/>
      <c r="B8" s="10"/>
      <c r="C8" s="10"/>
      <c r="D8" s="10"/>
      <c r="E8" s="25"/>
      <c r="F8" s="10"/>
      <c r="G8" s="361"/>
      <c r="H8" s="361"/>
      <c r="I8" s="10"/>
      <c r="J8" s="10"/>
      <c r="K8" s="334"/>
      <c r="L8" s="334"/>
      <c r="M8" s="26"/>
      <c r="N8" s="26"/>
      <c r="O8" s="26"/>
      <c r="P8" s="26"/>
      <c r="Q8" s="385"/>
      <c r="R8" s="386"/>
      <c r="S8" s="364"/>
      <c r="T8" s="364"/>
      <c r="U8" s="366"/>
      <c r="V8" s="25" t="s">
        <v>7</v>
      </c>
      <c r="W8" s="12" t="s">
        <v>57</v>
      </c>
      <c r="X8" s="372"/>
      <c r="Y8" s="369"/>
    </row>
    <row r="9" spans="1:25" ht="13.5" customHeight="1">
      <c r="A9" s="5"/>
      <c r="B9" s="10"/>
      <c r="C9" s="10"/>
      <c r="D9" s="10"/>
      <c r="E9" s="25"/>
      <c r="F9" s="10"/>
      <c r="G9" s="361"/>
      <c r="H9" s="361"/>
      <c r="I9" s="10"/>
      <c r="J9" s="10"/>
      <c r="K9" s="334"/>
      <c r="L9" s="334"/>
      <c r="M9" s="26" t="s">
        <v>36</v>
      </c>
      <c r="N9" s="26" t="s">
        <v>9</v>
      </c>
      <c r="O9" s="26" t="s">
        <v>36</v>
      </c>
      <c r="P9" s="375" t="s">
        <v>9</v>
      </c>
      <c r="Q9" s="377" t="s">
        <v>119</v>
      </c>
      <c r="R9" s="377" t="s">
        <v>9</v>
      </c>
      <c r="S9" s="364"/>
      <c r="T9" s="364"/>
      <c r="U9" s="366"/>
      <c r="V9" s="25"/>
      <c r="W9" s="12"/>
      <c r="X9" s="372"/>
      <c r="Y9" s="369"/>
    </row>
    <row r="10" spans="1:25" ht="30" customHeight="1" thickBot="1">
      <c r="A10" s="4"/>
      <c r="B10" s="9"/>
      <c r="C10" s="9"/>
      <c r="D10" s="9"/>
      <c r="E10" s="22"/>
      <c r="F10" s="9"/>
      <c r="G10" s="362"/>
      <c r="H10" s="362"/>
      <c r="I10" s="9"/>
      <c r="J10" s="9"/>
      <c r="K10" s="335"/>
      <c r="L10" s="335"/>
      <c r="M10" s="374"/>
      <c r="N10" s="374"/>
      <c r="O10" s="374"/>
      <c r="P10" s="376"/>
      <c r="Q10" s="378"/>
      <c r="R10" s="378"/>
      <c r="S10" s="365"/>
      <c r="T10" s="365"/>
      <c r="U10" s="367"/>
      <c r="V10" s="22"/>
      <c r="W10" s="344"/>
      <c r="X10" s="373"/>
      <c r="Y10" s="370"/>
    </row>
    <row r="11" spans="1:25" s="109" customFormat="1" ht="12.75">
      <c r="A11" s="391" t="s">
        <v>146</v>
      </c>
      <c r="B11" s="356"/>
      <c r="C11" s="116"/>
      <c r="D11" s="171"/>
      <c r="E11" s="120"/>
      <c r="F11" s="116"/>
      <c r="G11" s="303"/>
      <c r="H11" s="303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4"/>
      <c r="V11" s="214"/>
      <c r="W11" s="170"/>
      <c r="X11" s="116"/>
      <c r="Y11" s="143"/>
    </row>
    <row r="12" spans="1:25" s="109" customFormat="1" ht="12.75">
      <c r="A12" s="392" t="s">
        <v>147</v>
      </c>
      <c r="B12" s="356"/>
      <c r="C12" s="116"/>
      <c r="D12" s="171"/>
      <c r="E12" s="120"/>
      <c r="F12" s="116"/>
      <c r="G12" s="303"/>
      <c r="H12" s="303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4"/>
      <c r="V12" s="214"/>
      <c r="W12" s="170"/>
      <c r="X12" s="116"/>
      <c r="Y12" s="143"/>
    </row>
    <row r="13" spans="1:25" s="55" customFormat="1" ht="13.5" thickBot="1">
      <c r="A13" s="393" t="s">
        <v>10</v>
      </c>
      <c r="B13" s="394"/>
      <c r="C13" s="112"/>
      <c r="D13" s="172"/>
      <c r="E13" s="114"/>
      <c r="F13" s="112"/>
      <c r="G13" s="325"/>
      <c r="H13" s="325"/>
      <c r="I13" s="304"/>
      <c r="J13" s="268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7"/>
      <c r="V13" s="267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0"/>
      <c r="H14" s="300"/>
      <c r="I14" s="166"/>
      <c r="J14" s="259">
        <f>SUM(J11:J13)</f>
        <v>0</v>
      </c>
      <c r="K14" s="266">
        <f>SUM(K11:K13)</f>
        <v>0</v>
      </c>
      <c r="L14" s="266">
        <f>SUM(L11:L13)</f>
        <v>0</v>
      </c>
      <c r="M14" s="168"/>
      <c r="N14" s="266">
        <f>SUM(N11:N13)</f>
        <v>0</v>
      </c>
      <c r="O14" s="168"/>
      <c r="P14" s="266">
        <f>SUM(P11:P13)</f>
        <v>0</v>
      </c>
      <c r="Q14" s="167"/>
      <c r="R14" s="266">
        <f>SUM(P14:Q14)</f>
        <v>0</v>
      </c>
      <c r="S14" s="266">
        <f>SUM(S11:S13)</f>
        <v>0</v>
      </c>
      <c r="T14" s="266">
        <f>SUM(T11:T13)</f>
        <v>0</v>
      </c>
      <c r="U14" s="266">
        <f>SUM(U11:U13)</f>
        <v>0</v>
      </c>
      <c r="V14" s="266">
        <f>SUM(V11:V13)</f>
        <v>0</v>
      </c>
      <c r="W14" s="307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89" t="s">
        <v>105</v>
      </c>
      <c r="L17" s="390"/>
      <c r="M17" s="387" t="s">
        <v>133</v>
      </c>
      <c r="N17" s="388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Zeros="0" view="pageBreakPreview" zoomScale="60" zoomScaleNormal="90" zoomScalePageLayoutView="0" workbookViewId="0" topLeftCell="E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6" t="s">
        <v>16</v>
      </c>
      <c r="J3" s="6" t="s">
        <v>134</v>
      </c>
      <c r="K3" s="397"/>
      <c r="L3" s="411" t="s">
        <v>131</v>
      </c>
      <c r="M3" s="342"/>
      <c r="N3" s="342"/>
      <c r="O3" s="342"/>
      <c r="P3" s="342"/>
      <c r="Q3" s="342"/>
      <c r="R3" s="342"/>
      <c r="S3" s="342"/>
      <c r="T3" s="342"/>
      <c r="U3" s="412"/>
      <c r="V3" s="6" t="s">
        <v>129</v>
      </c>
      <c r="W3" s="397"/>
      <c r="X3" s="401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7"/>
      <c r="J4" s="5"/>
      <c r="K4" s="398"/>
      <c r="L4" s="413" t="s">
        <v>19</v>
      </c>
      <c r="M4" s="346"/>
      <c r="N4" s="380" t="s">
        <v>65</v>
      </c>
      <c r="O4" s="382"/>
      <c r="P4" s="346" t="s">
        <v>6</v>
      </c>
      <c r="Q4" s="346"/>
      <c r="R4" s="346"/>
      <c r="S4" s="346"/>
      <c r="T4" s="346"/>
      <c r="U4" s="405"/>
      <c r="V4" s="5"/>
      <c r="W4" s="398"/>
      <c r="X4" s="402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7"/>
      <c r="J5" s="399" t="s">
        <v>4</v>
      </c>
      <c r="K5" s="395" t="s">
        <v>11</v>
      </c>
      <c r="L5" s="409" t="s">
        <v>36</v>
      </c>
      <c r="M5" s="12" t="s">
        <v>9</v>
      </c>
      <c r="N5" s="414" t="s">
        <v>119</v>
      </c>
      <c r="O5" s="414" t="s">
        <v>9</v>
      </c>
      <c r="P5" s="26" t="s">
        <v>36</v>
      </c>
      <c r="Q5" s="12" t="s">
        <v>9</v>
      </c>
      <c r="R5" s="12"/>
      <c r="S5" s="12"/>
      <c r="T5" s="12"/>
      <c r="U5" s="404"/>
      <c r="V5" s="399" t="s">
        <v>4</v>
      </c>
      <c r="W5" s="395" t="s">
        <v>20</v>
      </c>
      <c r="X5" s="402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7"/>
      <c r="J6" s="399"/>
      <c r="K6" s="395"/>
      <c r="L6" s="409"/>
      <c r="M6" s="12"/>
      <c r="N6" s="415"/>
      <c r="O6" s="415"/>
      <c r="P6" s="26"/>
      <c r="Q6" s="12" t="s">
        <v>4</v>
      </c>
      <c r="R6" s="12" t="s">
        <v>21</v>
      </c>
      <c r="S6" s="12"/>
      <c r="T6" s="12"/>
      <c r="U6" s="404"/>
      <c r="V6" s="399"/>
      <c r="W6" s="395"/>
      <c r="X6" s="402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7"/>
      <c r="J7" s="399"/>
      <c r="K7" s="395"/>
      <c r="L7" s="409"/>
      <c r="M7" s="12"/>
      <c r="N7" s="415"/>
      <c r="O7" s="415"/>
      <c r="P7" s="26"/>
      <c r="Q7" s="12"/>
      <c r="R7" s="12" t="s">
        <v>22</v>
      </c>
      <c r="S7" s="12" t="s">
        <v>122</v>
      </c>
      <c r="T7" s="12"/>
      <c r="U7" s="404"/>
      <c r="V7" s="399"/>
      <c r="W7" s="395"/>
      <c r="X7" s="402"/>
    </row>
    <row r="8" spans="1:24" s="32" customFormat="1" ht="55.5" customHeight="1" thickBot="1">
      <c r="A8" s="4"/>
      <c r="B8" s="9"/>
      <c r="C8" s="9"/>
      <c r="D8" s="9"/>
      <c r="E8" s="9"/>
      <c r="F8" s="9"/>
      <c r="G8" s="374"/>
      <c r="H8" s="374"/>
      <c r="I8" s="408"/>
      <c r="J8" s="400"/>
      <c r="K8" s="396"/>
      <c r="L8" s="410"/>
      <c r="M8" s="344"/>
      <c r="N8" s="416"/>
      <c r="O8" s="416"/>
      <c r="P8" s="374"/>
      <c r="Q8" s="344"/>
      <c r="R8" s="344"/>
      <c r="S8" s="126" t="s">
        <v>23</v>
      </c>
      <c r="T8" s="126" t="s">
        <v>24</v>
      </c>
      <c r="U8" s="197" t="s">
        <v>25</v>
      </c>
      <c r="V8" s="400"/>
      <c r="W8" s="396"/>
      <c r="X8" s="403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0" t="s">
        <v>146</v>
      </c>
      <c r="B11" s="421"/>
      <c r="C11" s="178"/>
      <c r="D11" s="283"/>
      <c r="E11" s="179"/>
      <c r="F11" s="180"/>
      <c r="G11" s="180"/>
      <c r="H11" s="284"/>
      <c r="I11" s="179"/>
      <c r="J11" s="262"/>
      <c r="K11" s="264"/>
      <c r="L11" s="181"/>
      <c r="M11" s="182"/>
      <c r="N11" s="182"/>
      <c r="O11" s="182"/>
      <c r="P11" s="183"/>
      <c r="Q11" s="261"/>
      <c r="R11" s="262"/>
      <c r="S11" s="262"/>
      <c r="T11" s="262"/>
      <c r="U11" s="263"/>
      <c r="V11" s="285"/>
      <c r="W11" s="262"/>
      <c r="X11" s="184"/>
    </row>
    <row r="12" spans="1:24" s="110" customFormat="1" ht="14.25">
      <c r="A12" s="422" t="s">
        <v>147</v>
      </c>
      <c r="B12" s="421"/>
      <c r="C12" s="178"/>
      <c r="D12" s="283"/>
      <c r="E12" s="179"/>
      <c r="F12" s="180"/>
      <c r="G12" s="180"/>
      <c r="H12" s="284"/>
      <c r="I12" s="179"/>
      <c r="J12" s="262"/>
      <c r="K12" s="264"/>
      <c r="L12" s="181"/>
      <c r="M12" s="182"/>
      <c r="N12" s="182"/>
      <c r="O12" s="182"/>
      <c r="P12" s="183"/>
      <c r="Q12" s="261"/>
      <c r="R12" s="262"/>
      <c r="S12" s="262"/>
      <c r="T12" s="262"/>
      <c r="U12" s="263"/>
      <c r="V12" s="285"/>
      <c r="W12" s="262"/>
      <c r="X12" s="184"/>
    </row>
    <row r="13" spans="1:24" s="40" customFormat="1" ht="13.5" thickBot="1">
      <c r="A13" s="423" t="s">
        <v>10</v>
      </c>
      <c r="B13" s="424"/>
      <c r="C13" s="323"/>
      <c r="D13" s="322"/>
      <c r="E13" s="321"/>
      <c r="F13" s="308"/>
      <c r="G13" s="308"/>
      <c r="H13" s="308"/>
      <c r="I13" s="150"/>
      <c r="J13" s="271"/>
      <c r="K13" s="265"/>
      <c r="L13" s="309"/>
      <c r="M13" s="310"/>
      <c r="N13" s="310"/>
      <c r="O13" s="310"/>
      <c r="P13" s="185"/>
      <c r="Q13" s="265"/>
      <c r="R13" s="271"/>
      <c r="S13" s="271"/>
      <c r="T13" s="271"/>
      <c r="U13" s="311"/>
      <c r="V13" s="312"/>
      <c r="W13" s="313"/>
      <c r="X13" s="314"/>
    </row>
    <row r="14" spans="1:24" ht="1.5" customHeight="1">
      <c r="A14" s="146" t="s">
        <v>10</v>
      </c>
      <c r="B14" s="147"/>
      <c r="C14" s="148"/>
      <c r="D14" s="149"/>
      <c r="E14" s="318"/>
      <c r="F14" s="318"/>
      <c r="G14" s="318"/>
      <c r="H14" s="318"/>
      <c r="I14" s="318"/>
      <c r="J14" s="319">
        <f>SUM(J11:J13)</f>
        <v>0</v>
      </c>
      <c r="K14" s="319">
        <f>SUM(K11:K13)</f>
        <v>0</v>
      </c>
      <c r="L14" s="320"/>
      <c r="M14" s="315">
        <f>SUM(M11:M13)</f>
        <v>0</v>
      </c>
      <c r="N14" s="315"/>
      <c r="O14" s="315">
        <f>SUM(O11:O13)</f>
        <v>0</v>
      </c>
      <c r="P14" s="315"/>
      <c r="Q14" s="316">
        <f aca="true" t="shared" si="0" ref="Q14:W14">SUM(Q11:Q13)</f>
        <v>0</v>
      </c>
      <c r="R14" s="316">
        <f t="shared" si="0"/>
        <v>0</v>
      </c>
      <c r="S14" s="316">
        <f t="shared" si="0"/>
        <v>0</v>
      </c>
      <c r="T14" s="316">
        <f t="shared" si="0"/>
        <v>0</v>
      </c>
      <c r="U14" s="316">
        <f t="shared" si="0"/>
        <v>0</v>
      </c>
      <c r="V14" s="316">
        <f t="shared" si="0"/>
        <v>0</v>
      </c>
      <c r="W14" s="316">
        <f t="shared" si="0"/>
        <v>0</v>
      </c>
      <c r="X14" s="317"/>
    </row>
    <row r="15" spans="22:23" ht="12.75" customHeight="1" thickBot="1">
      <c r="V15" s="51"/>
      <c r="W15" s="55"/>
    </row>
    <row r="16" spans="2:23" ht="24.75" customHeight="1" thickBot="1">
      <c r="B16" s="54"/>
      <c r="V16" s="51"/>
      <c r="W16" s="55"/>
    </row>
    <row r="17" spans="11:15" s="59" customFormat="1" ht="13.5" customHeight="1">
      <c r="K17" s="418" t="s">
        <v>105</v>
      </c>
      <c r="L17" s="419"/>
      <c r="M17" s="97" t="s">
        <v>133</v>
      </c>
      <c r="N17" s="240"/>
      <c r="O17" s="240"/>
    </row>
    <row r="18" spans="2:23" s="59" customFormat="1" ht="20.25" customHeight="1">
      <c r="B18" s="60"/>
      <c r="J18" s="62"/>
      <c r="K18" s="61"/>
      <c r="V18" s="62"/>
      <c r="W18" s="63"/>
    </row>
    <row r="19" spans="10:23" s="59" customFormat="1" ht="18" customHeight="1">
      <c r="J19" s="61"/>
      <c r="K19" s="61"/>
      <c r="V19" s="61"/>
      <c r="W19" s="61"/>
    </row>
    <row r="20" spans="10:23" s="59" customFormat="1" ht="17.25" customHeight="1">
      <c r="J20" s="61"/>
      <c r="K20" s="61"/>
      <c r="R20" s="64"/>
      <c r="V20" s="61"/>
      <c r="W20" s="71"/>
    </row>
    <row r="21" spans="1:24" s="59" customFormat="1" ht="16.5" customHeight="1">
      <c r="A21" s="417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</row>
    <row r="22" spans="10:23" s="59" customFormat="1" ht="18" customHeight="1">
      <c r="J22" s="61"/>
      <c r="K22" s="61"/>
      <c r="V22" s="61"/>
      <c r="W22" s="61"/>
    </row>
    <row r="23" spans="10:23" s="59" customFormat="1" ht="18" customHeight="1">
      <c r="J23" s="61"/>
      <c r="K23" s="61"/>
      <c r="V23" s="61"/>
      <c r="W23" s="61"/>
    </row>
    <row r="24" spans="10:23" s="59" customFormat="1" ht="18" customHeight="1">
      <c r="J24" s="61"/>
      <c r="K24" s="61"/>
      <c r="V24" s="61"/>
      <c r="W24" s="61"/>
    </row>
    <row r="25" spans="10:23" s="59" customFormat="1" ht="18" customHeight="1">
      <c r="J25" s="61"/>
      <c r="K25" s="61"/>
      <c r="V25" s="61"/>
      <c r="W25" s="61"/>
    </row>
    <row r="26" spans="10:23" s="59" customFormat="1" ht="18" customHeight="1">
      <c r="J26" s="61"/>
      <c r="K26" s="61"/>
      <c r="V26" s="61"/>
      <c r="W26" s="61"/>
    </row>
    <row r="27" spans="10:23" s="59" customFormat="1" ht="18" customHeight="1">
      <c r="J27" s="61"/>
      <c r="K27" s="61"/>
      <c r="V27" s="61"/>
      <c r="W27" s="61"/>
    </row>
    <row r="28" spans="10:23" s="59" customFormat="1" ht="18" customHeight="1">
      <c r="J28" s="61"/>
      <c r="K28" s="61"/>
      <c r="V28" s="61"/>
      <c r="W28" s="61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</sheetData>
  <sheetProtection formatCells="0" formatColumns="0" formatRows="0" insertColumns="0" insertRows="0" insertHyperlinks="0" deleteColumns="0" deleteRows="0" sort="0" autoFilter="0" pivotTables="0"/>
  <mergeCells count="36">
    <mergeCell ref="P5:P8"/>
    <mergeCell ref="A21:X21"/>
    <mergeCell ref="K17:L17"/>
    <mergeCell ref="A11:B11"/>
    <mergeCell ref="A12:B12"/>
    <mergeCell ref="A13:B13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Normal="90" zoomScaleSheetLayoutView="100" zoomScalePageLayoutView="0" workbookViewId="0" topLeftCell="B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6" t="s">
        <v>53</v>
      </c>
      <c r="I6" s="453" t="s">
        <v>62</v>
      </c>
      <c r="J6" s="454"/>
      <c r="K6" s="439" t="s">
        <v>56</v>
      </c>
      <c r="L6" s="406" t="s">
        <v>54</v>
      </c>
      <c r="M6" s="429" t="s">
        <v>134</v>
      </c>
      <c r="N6" s="430"/>
      <c r="O6" s="429" t="s">
        <v>5</v>
      </c>
      <c r="P6" s="430"/>
      <c r="Q6" s="429" t="s">
        <v>6</v>
      </c>
      <c r="R6" s="430"/>
      <c r="S6" s="443" t="s">
        <v>120</v>
      </c>
      <c r="T6" s="444"/>
      <c r="U6" s="439" t="s">
        <v>129</v>
      </c>
      <c r="V6" s="406"/>
      <c r="W6" s="445" t="s">
        <v>137</v>
      </c>
      <c r="X6" s="17"/>
      <c r="Y6" s="446"/>
      <c r="Z6" s="448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7"/>
      <c r="I7" s="433" t="s">
        <v>64</v>
      </c>
      <c r="J7" s="435" t="s">
        <v>136</v>
      </c>
      <c r="K7" s="440"/>
      <c r="L7" s="407"/>
      <c r="M7" s="425" t="s">
        <v>4</v>
      </c>
      <c r="N7" s="427" t="s">
        <v>13</v>
      </c>
      <c r="O7" s="425" t="s">
        <v>36</v>
      </c>
      <c r="P7" s="427" t="s">
        <v>9</v>
      </c>
      <c r="Q7" s="425" t="s">
        <v>36</v>
      </c>
      <c r="R7" s="427" t="s">
        <v>9</v>
      </c>
      <c r="S7" s="425" t="s">
        <v>119</v>
      </c>
      <c r="T7" s="427" t="s">
        <v>9</v>
      </c>
      <c r="U7" s="437" t="s">
        <v>4</v>
      </c>
      <c r="V7" s="431" t="s">
        <v>12</v>
      </c>
      <c r="W7" s="451" t="s">
        <v>44</v>
      </c>
      <c r="X7" s="25" t="s">
        <v>41</v>
      </c>
      <c r="Y7" s="447"/>
      <c r="Z7" s="449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7"/>
      <c r="I8" s="433"/>
      <c r="J8" s="435"/>
      <c r="K8" s="440"/>
      <c r="L8" s="407"/>
      <c r="M8" s="425"/>
      <c r="N8" s="427"/>
      <c r="O8" s="425"/>
      <c r="P8" s="427"/>
      <c r="Q8" s="425"/>
      <c r="R8" s="427"/>
      <c r="S8" s="425"/>
      <c r="T8" s="427"/>
      <c r="U8" s="437"/>
      <c r="V8" s="431"/>
      <c r="W8" s="451"/>
      <c r="X8" s="25" t="s">
        <v>7</v>
      </c>
      <c r="Y8" s="404" t="s">
        <v>57</v>
      </c>
      <c r="Z8" s="449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7"/>
      <c r="I9" s="433"/>
      <c r="J9" s="435"/>
      <c r="K9" s="440"/>
      <c r="L9" s="407"/>
      <c r="M9" s="425"/>
      <c r="N9" s="427"/>
      <c r="O9" s="425"/>
      <c r="P9" s="427"/>
      <c r="Q9" s="425"/>
      <c r="R9" s="427"/>
      <c r="S9" s="425"/>
      <c r="T9" s="427"/>
      <c r="U9" s="437"/>
      <c r="V9" s="431"/>
      <c r="W9" s="451"/>
      <c r="X9" s="25"/>
      <c r="Y9" s="404"/>
      <c r="Z9" s="449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08"/>
      <c r="I10" s="434"/>
      <c r="J10" s="436"/>
      <c r="K10" s="441"/>
      <c r="L10" s="408"/>
      <c r="M10" s="426"/>
      <c r="N10" s="428"/>
      <c r="O10" s="426"/>
      <c r="P10" s="428"/>
      <c r="Q10" s="426"/>
      <c r="R10" s="428"/>
      <c r="S10" s="426"/>
      <c r="T10" s="428"/>
      <c r="U10" s="438"/>
      <c r="V10" s="432"/>
      <c r="W10" s="452"/>
      <c r="X10" s="22"/>
      <c r="Y10" s="442"/>
      <c r="Z10" s="450"/>
    </row>
    <row r="11" spans="1:26" s="109" customFormat="1" ht="12.75">
      <c r="A11" s="457" t="s">
        <v>146</v>
      </c>
      <c r="B11" s="458"/>
      <c r="C11" s="186"/>
      <c r="D11" s="186"/>
      <c r="E11" s="186"/>
      <c r="F11" s="186"/>
      <c r="G11" s="187"/>
      <c r="H11" s="186"/>
      <c r="I11" s="301"/>
      <c r="J11" s="301"/>
      <c r="K11" s="186"/>
      <c r="L11" s="257"/>
      <c r="M11" s="257"/>
      <c r="N11" s="257"/>
      <c r="O11" s="189"/>
      <c r="P11" s="257"/>
      <c r="Q11" s="189"/>
      <c r="R11" s="257"/>
      <c r="S11" s="188"/>
      <c r="T11" s="257"/>
      <c r="U11" s="257"/>
      <c r="V11" s="257"/>
      <c r="W11" s="258"/>
      <c r="X11" s="258"/>
      <c r="Y11" s="257"/>
      <c r="Z11" s="190"/>
    </row>
    <row r="12" spans="1:26" s="109" customFormat="1" ht="13.5" thickBot="1">
      <c r="A12" s="459" t="s">
        <v>147</v>
      </c>
      <c r="B12" s="458"/>
      <c r="C12" s="186"/>
      <c r="D12" s="186"/>
      <c r="E12" s="186"/>
      <c r="F12" s="186"/>
      <c r="G12" s="187"/>
      <c r="H12" s="186"/>
      <c r="I12" s="301"/>
      <c r="J12" s="301"/>
      <c r="K12" s="186"/>
      <c r="L12" s="257"/>
      <c r="M12" s="257"/>
      <c r="N12" s="257"/>
      <c r="O12" s="189"/>
      <c r="P12" s="257"/>
      <c r="Q12" s="189"/>
      <c r="R12" s="257"/>
      <c r="S12" s="188"/>
      <c r="T12" s="257"/>
      <c r="U12" s="257"/>
      <c r="V12" s="257"/>
      <c r="W12" s="258"/>
      <c r="X12" s="258"/>
      <c r="Y12" s="257"/>
      <c r="Z12" s="190"/>
    </row>
    <row r="13" spans="1:26" s="75" customFormat="1" ht="12.75">
      <c r="A13" s="460" t="s">
        <v>10</v>
      </c>
      <c r="B13" s="461"/>
      <c r="C13" s="191"/>
      <c r="D13" s="191"/>
      <c r="E13" s="191"/>
      <c r="F13" s="191"/>
      <c r="G13" s="192"/>
      <c r="H13" s="191"/>
      <c r="I13" s="302"/>
      <c r="J13" s="302"/>
      <c r="K13" s="191"/>
      <c r="L13" s="259"/>
      <c r="M13" s="259"/>
      <c r="N13" s="259"/>
      <c r="O13" s="193"/>
      <c r="P13" s="259"/>
      <c r="Q13" s="193"/>
      <c r="R13" s="259"/>
      <c r="S13" s="168"/>
      <c r="T13" s="259"/>
      <c r="U13" s="259"/>
      <c r="V13" s="259"/>
      <c r="W13" s="260"/>
      <c r="X13" s="260"/>
      <c r="Y13" s="259"/>
      <c r="Z13" s="194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18" t="s">
        <v>105</v>
      </c>
      <c r="L16" s="455"/>
      <c r="M16" s="98" t="s">
        <v>133</v>
      </c>
    </row>
    <row r="17" ht="12.75" customHeight="1"/>
    <row r="18" ht="12.75" customHeight="1"/>
    <row r="19" spans="1:22" ht="10.5" customHeight="1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B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40.5" customHeight="1" thickBot="1">
      <c r="A6" s="480" t="s">
        <v>46</v>
      </c>
      <c r="B6" s="483" t="s">
        <v>138</v>
      </c>
      <c r="C6" s="484"/>
      <c r="D6" s="473" t="s">
        <v>5</v>
      </c>
      <c r="E6" s="474"/>
      <c r="F6" s="475"/>
      <c r="G6" s="482" t="s">
        <v>6</v>
      </c>
      <c r="H6" s="474"/>
      <c r="I6" s="475"/>
      <c r="J6" s="478" t="s">
        <v>129</v>
      </c>
      <c r="K6" s="479"/>
      <c r="L6" s="485" t="s">
        <v>39</v>
      </c>
      <c r="M6" s="478" t="s">
        <v>123</v>
      </c>
      <c r="N6" s="479"/>
    </row>
    <row r="7" spans="1:14" s="46" customFormat="1" ht="51.75" thickBot="1">
      <c r="A7" s="481"/>
      <c r="B7" s="286" t="s">
        <v>4</v>
      </c>
      <c r="C7" s="287" t="s">
        <v>38</v>
      </c>
      <c r="D7" s="288" t="s">
        <v>67</v>
      </c>
      <c r="E7" s="289" t="s">
        <v>40</v>
      </c>
      <c r="F7" s="290" t="s">
        <v>139</v>
      </c>
      <c r="G7" s="291" t="s">
        <v>67</v>
      </c>
      <c r="H7" s="289" t="s">
        <v>40</v>
      </c>
      <c r="I7" s="292" t="s">
        <v>139</v>
      </c>
      <c r="J7" s="293" t="s">
        <v>4</v>
      </c>
      <c r="K7" s="294" t="s">
        <v>38</v>
      </c>
      <c r="L7" s="486"/>
      <c r="M7" s="295" t="s">
        <v>69</v>
      </c>
      <c r="N7" s="296" t="s">
        <v>68</v>
      </c>
    </row>
    <row r="8" spans="1:14" s="48" customFormat="1" ht="25.5">
      <c r="A8" s="205" t="s">
        <v>111</v>
      </c>
      <c r="B8" s="209">
        <f>SUM('раздел I'!F11)</f>
        <v>0</v>
      </c>
      <c r="C8" s="220">
        <f>SUM('раздел I'!G11)</f>
        <v>0</v>
      </c>
      <c r="D8" s="226">
        <v>0</v>
      </c>
      <c r="E8" s="199">
        <v>0</v>
      </c>
      <c r="F8" s="227">
        <f>SUM('раздел I'!I11,'раздел I'!K11)</f>
        <v>0</v>
      </c>
      <c r="G8" s="223">
        <v>0</v>
      </c>
      <c r="H8" s="199">
        <v>0</v>
      </c>
      <c r="I8" s="232">
        <f>SUM('раздел I'!M11)</f>
        <v>0</v>
      </c>
      <c r="J8" s="226">
        <f>SUM(B8,F8)-IF('раздел I'!M11="",0,I8)</f>
        <v>0</v>
      </c>
      <c r="K8" s="227">
        <f>SUM('раздел I'!O11)</f>
        <v>0</v>
      </c>
      <c r="L8" s="238">
        <f>J8-B8</f>
        <v>0</v>
      </c>
      <c r="M8" s="235">
        <v>0</v>
      </c>
      <c r="N8" s="201">
        <v>0</v>
      </c>
    </row>
    <row r="9" spans="1:14" s="48" customFormat="1" ht="76.5">
      <c r="A9" s="206" t="s">
        <v>114</v>
      </c>
      <c r="B9" s="210">
        <f>SUM('раздел II'!J13)</f>
        <v>9600000</v>
      </c>
      <c r="C9" s="221">
        <f>SUM('раздел II'!K13)</f>
        <v>0</v>
      </c>
      <c r="D9" s="228">
        <v>0</v>
      </c>
      <c r="E9" s="198">
        <v>0</v>
      </c>
      <c r="F9" s="229">
        <f>SUM('раздел II'!M13)</f>
        <v>0</v>
      </c>
      <c r="G9" s="224">
        <v>9600000</v>
      </c>
      <c r="H9" s="198">
        <v>0</v>
      </c>
      <c r="I9" s="233">
        <f>SUM('раздел II'!O13,'раздел II'!Q13)</f>
        <v>0</v>
      </c>
      <c r="J9" s="226">
        <f>SUM(B9,F9)-IF(I9="",0,I9)</f>
        <v>9600000</v>
      </c>
      <c r="K9" s="227">
        <f>'раздел II'!S13</f>
        <v>0</v>
      </c>
      <c r="L9" s="238">
        <f>J9-B9</f>
        <v>0</v>
      </c>
      <c r="M9" s="236">
        <v>0</v>
      </c>
      <c r="N9" s="202">
        <v>0</v>
      </c>
    </row>
    <row r="10" spans="1:14" s="48" customFormat="1" ht="51">
      <c r="A10" s="206" t="s">
        <v>112</v>
      </c>
      <c r="B10" s="210">
        <f>SUM('раздел III'!K13)</f>
        <v>0</v>
      </c>
      <c r="C10" s="221">
        <f>SUM('раздел III'!L13)</f>
        <v>0</v>
      </c>
      <c r="D10" s="228">
        <v>0</v>
      </c>
      <c r="E10" s="198">
        <v>0</v>
      </c>
      <c r="F10" s="229">
        <f>SUM('раздел III'!N13)</f>
        <v>0</v>
      </c>
      <c r="G10" s="224">
        <v>0</v>
      </c>
      <c r="H10" s="198">
        <v>0</v>
      </c>
      <c r="I10" s="233">
        <f>SUM('раздел III'!P13,'раздел III'!R13)</f>
        <v>0</v>
      </c>
      <c r="J10" s="226">
        <f>SUM(B10,F10)-IF(I10="",0,I10)</f>
        <v>0</v>
      </c>
      <c r="K10" s="227">
        <f>'раздел III'!T13</f>
        <v>0</v>
      </c>
      <c r="L10" s="238">
        <f>J10-B10</f>
        <v>0</v>
      </c>
      <c r="M10" s="236">
        <v>0</v>
      </c>
      <c r="N10" s="202">
        <v>0</v>
      </c>
    </row>
    <row r="11" spans="1:14" s="48" customFormat="1" ht="51">
      <c r="A11" s="206" t="s">
        <v>115</v>
      </c>
      <c r="B11" s="210">
        <f>SUM('раздел IV'!J13)</f>
        <v>0</v>
      </c>
      <c r="C11" s="221">
        <f>SUM('раздел IV'!K13)</f>
        <v>0</v>
      </c>
      <c r="D11" s="228">
        <v>0</v>
      </c>
      <c r="E11" s="198">
        <v>0</v>
      </c>
      <c r="F11" s="229">
        <f>SUM('раздел IV'!M13)</f>
        <v>0</v>
      </c>
      <c r="G11" s="224">
        <v>0</v>
      </c>
      <c r="H11" s="198">
        <v>0</v>
      </c>
      <c r="I11" s="233">
        <f>SUM('раздел IV'!O13,'раздел IV'!Q13)</f>
        <v>0</v>
      </c>
      <c r="J11" s="226">
        <f>SUM(B11,F11)-IF(I11="",0,I11)</f>
        <v>0</v>
      </c>
      <c r="K11" s="227">
        <f>'раздел IV'!W13</f>
        <v>0</v>
      </c>
      <c r="L11" s="238">
        <f>J11-B11</f>
        <v>0</v>
      </c>
      <c r="M11" s="236">
        <v>15000000</v>
      </c>
      <c r="N11" s="202">
        <v>0</v>
      </c>
    </row>
    <row r="12" spans="1:14" s="48" customFormat="1" ht="51.75" thickBot="1">
      <c r="A12" s="207" t="s">
        <v>113</v>
      </c>
      <c r="B12" s="211">
        <f>SUM('раздел V'!M13)</f>
        <v>0</v>
      </c>
      <c r="C12" s="222">
        <f>SUM('раздел V'!N13)</f>
        <v>0</v>
      </c>
      <c r="D12" s="230">
        <v>0</v>
      </c>
      <c r="E12" s="200">
        <v>0</v>
      </c>
      <c r="F12" s="231">
        <f>SUM('раздел V'!P13)</f>
        <v>0</v>
      </c>
      <c r="G12" s="225">
        <v>0</v>
      </c>
      <c r="H12" s="200">
        <v>0</v>
      </c>
      <c r="I12" s="234">
        <f>SUM('раздел V'!R13,'раздел V'!T13)</f>
        <v>0</v>
      </c>
      <c r="J12" s="226">
        <f>SUM(B12,F12)-IF(I12="",0,I12)</f>
        <v>0</v>
      </c>
      <c r="K12" s="227">
        <f>'раздел V'!V13</f>
        <v>0</v>
      </c>
      <c r="L12" s="238">
        <f>J12-B12</f>
        <v>0</v>
      </c>
      <c r="M12" s="237">
        <v>0</v>
      </c>
      <c r="N12" s="203">
        <v>0</v>
      </c>
    </row>
    <row r="13" spans="1:14" s="48" customFormat="1" ht="13.5" thickBot="1">
      <c r="A13" s="208" t="s">
        <v>10</v>
      </c>
      <c r="B13" s="204">
        <f aca="true" t="shared" si="0" ref="B13:N13">SUM(B8:B12)</f>
        <v>9600000</v>
      </c>
      <c r="C13" s="204">
        <f t="shared" si="0"/>
        <v>0</v>
      </c>
      <c r="D13" s="204">
        <f t="shared" si="0"/>
        <v>0</v>
      </c>
      <c r="E13" s="204">
        <f t="shared" si="0"/>
        <v>0</v>
      </c>
      <c r="F13" s="204">
        <f t="shared" si="0"/>
        <v>0</v>
      </c>
      <c r="G13" s="204">
        <f t="shared" si="0"/>
        <v>9600000</v>
      </c>
      <c r="H13" s="204">
        <f t="shared" si="0"/>
        <v>0</v>
      </c>
      <c r="I13" s="204">
        <f t="shared" si="0"/>
        <v>0</v>
      </c>
      <c r="J13" s="204">
        <f t="shared" si="0"/>
        <v>9600000</v>
      </c>
      <c r="K13" s="204">
        <f t="shared" si="0"/>
        <v>0</v>
      </c>
      <c r="L13" s="204">
        <f t="shared" si="0"/>
        <v>0</v>
      </c>
      <c r="M13" s="204">
        <f t="shared" si="0"/>
        <v>15000000</v>
      </c>
      <c r="N13" s="204">
        <f t="shared" si="0"/>
        <v>0</v>
      </c>
    </row>
    <row r="15" spans="1:10" ht="16.5">
      <c r="A15" s="476"/>
      <c r="B15" s="477"/>
      <c r="C15" s="477"/>
      <c r="D15" s="477"/>
      <c r="E15" s="477"/>
      <c r="F15" s="477"/>
      <c r="G15" s="477"/>
      <c r="H15" s="477"/>
      <c r="I15" s="477"/>
      <c r="J15" s="477"/>
    </row>
    <row r="16" spans="7:10" ht="15.75" thickBot="1">
      <c r="G16" s="84" t="s">
        <v>49</v>
      </c>
      <c r="I16" s="58"/>
      <c r="J16" s="58"/>
    </row>
    <row r="17" spans="2:10" ht="12.75">
      <c r="B17" s="462" t="s">
        <v>70</v>
      </c>
      <c r="C17" s="463"/>
      <c r="D17" s="487" t="s">
        <v>140</v>
      </c>
      <c r="E17" s="470" t="s">
        <v>141</v>
      </c>
      <c r="F17" s="471"/>
      <c r="G17" s="472"/>
      <c r="J17" s="58"/>
    </row>
    <row r="18" spans="2:10" ht="51.75" thickBot="1">
      <c r="B18" s="250" t="s">
        <v>71</v>
      </c>
      <c r="C18" s="251" t="s">
        <v>72</v>
      </c>
      <c r="D18" s="488"/>
      <c r="E18" s="252" t="s">
        <v>79</v>
      </c>
      <c r="F18" s="253" t="s">
        <v>80</v>
      </c>
      <c r="G18" s="254" t="s">
        <v>73</v>
      </c>
      <c r="J18" s="58"/>
    </row>
    <row r="19" spans="2:10" ht="13.5" thickBot="1">
      <c r="B19" s="247"/>
      <c r="C19" s="248"/>
      <c r="D19" s="248"/>
      <c r="E19" s="248" t="e">
        <f>J13/B19</f>
        <v>#DIV/0!</v>
      </c>
      <c r="F19" s="248" t="e">
        <f>J13/C19</f>
        <v>#DIV/0!</v>
      </c>
      <c r="G19" s="249" t="e">
        <f>J13/D19</f>
        <v>#DIV/0!</v>
      </c>
      <c r="J19" s="58"/>
    </row>
    <row r="22" ht="13.5" thickBot="1"/>
    <row r="23" spans="1:4" ht="15.75">
      <c r="A23" s="466" t="s">
        <v>106</v>
      </c>
      <c r="B23" s="467"/>
      <c r="C23" s="99" t="s">
        <v>105</v>
      </c>
      <c r="D23" s="100" t="s">
        <v>107</v>
      </c>
    </row>
    <row r="24" spans="1:4" ht="15">
      <c r="A24" s="468" t="s">
        <v>108</v>
      </c>
      <c r="B24" s="469"/>
      <c r="C24" s="101" t="s">
        <v>133</v>
      </c>
      <c r="D24" s="102"/>
    </row>
    <row r="25" spans="1:4" ht="15">
      <c r="A25" s="468" t="s">
        <v>109</v>
      </c>
      <c r="B25" s="469"/>
      <c r="C25" s="101" t="s">
        <v>133</v>
      </c>
      <c r="D25" s="102"/>
    </row>
    <row r="26" spans="1:4" ht="15">
      <c r="A26" s="468" t="s">
        <v>101</v>
      </c>
      <c r="B26" s="469"/>
      <c r="C26" s="101" t="s">
        <v>133</v>
      </c>
      <c r="D26" s="102"/>
    </row>
    <row r="27" spans="1:4" ht="15.75" thickBot="1">
      <c r="A27" s="464" t="s">
        <v>110</v>
      </c>
      <c r="B27" s="465"/>
      <c r="C27" s="103" t="s">
        <v>133</v>
      </c>
      <c r="D27" s="104"/>
    </row>
    <row r="30" spans="1:3" ht="15">
      <c r="A30" t="s">
        <v>142</v>
      </c>
      <c r="C30" s="239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I24"/>
  <sheetViews>
    <sheetView tabSelected="1" view="pageBreakPreview" zoomScale="60" zoomScaleNormal="90" zoomScalePageLayoutView="0" workbookViewId="0" topLeftCell="A1">
      <selection activeCell="C15" sqref="C15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09" t="s">
        <v>46</v>
      </c>
      <c r="B4" s="509"/>
      <c r="C4" s="508" t="s">
        <v>144</v>
      </c>
      <c r="D4" s="507" t="s">
        <v>145</v>
      </c>
      <c r="E4" s="503" t="s">
        <v>139</v>
      </c>
      <c r="F4" s="503"/>
      <c r="G4" s="503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09"/>
      <c r="B5" s="509"/>
      <c r="C5" s="508"/>
      <c r="D5" s="507"/>
      <c r="E5" s="503"/>
      <c r="F5" s="503"/>
      <c r="G5" s="503"/>
    </row>
    <row r="6" spans="1:7" s="48" customFormat="1" ht="13.5" thickBot="1">
      <c r="A6" s="509"/>
      <c r="B6" s="509"/>
      <c r="C6" s="508"/>
      <c r="D6" s="507"/>
      <c r="E6" s="507" t="s">
        <v>44</v>
      </c>
      <c r="F6" s="506" t="s">
        <v>41</v>
      </c>
      <c r="G6" s="506"/>
    </row>
    <row r="7" spans="1:7" s="48" customFormat="1" ht="51.75" thickBot="1">
      <c r="A7" s="509"/>
      <c r="B7" s="509"/>
      <c r="C7" s="508"/>
      <c r="D7" s="507"/>
      <c r="E7" s="507"/>
      <c r="F7" s="195" t="s">
        <v>7</v>
      </c>
      <c r="G7" s="196" t="s">
        <v>57</v>
      </c>
    </row>
    <row r="8" spans="1:7" s="48" customFormat="1" ht="12.75">
      <c r="A8" s="499" t="s">
        <v>111</v>
      </c>
      <c r="B8" s="500"/>
      <c r="C8" s="212">
        <v>0</v>
      </c>
      <c r="D8" s="213">
        <v>0</v>
      </c>
      <c r="E8" s="213">
        <f>F8+G8</f>
        <v>0</v>
      </c>
      <c r="F8" s="214">
        <f>SUM('раздел I'!Q11)</f>
        <v>0</v>
      </c>
      <c r="G8" s="215">
        <f>SUM('раздел I'!R11)</f>
        <v>0</v>
      </c>
    </row>
    <row r="9" spans="1:7" s="48" customFormat="1" ht="12.75">
      <c r="A9" s="501" t="s">
        <v>114</v>
      </c>
      <c r="B9" s="502"/>
      <c r="C9" s="212">
        <v>5000</v>
      </c>
      <c r="D9" s="213">
        <v>0</v>
      </c>
      <c r="E9" s="213">
        <f>F9+G9</f>
        <v>0</v>
      </c>
      <c r="F9" s="214">
        <f>SUM('раздел II'!U13)</f>
        <v>0</v>
      </c>
      <c r="G9" s="214">
        <f>SUM('раздел II'!V13)</f>
        <v>0</v>
      </c>
    </row>
    <row r="10" spans="1:7" s="48" customFormat="1" ht="12.75">
      <c r="A10" s="501" t="s">
        <v>112</v>
      </c>
      <c r="B10" s="502"/>
      <c r="C10" s="212">
        <v>0</v>
      </c>
      <c r="D10" s="213">
        <v>0</v>
      </c>
      <c r="E10" s="213">
        <f>F10+G10</f>
        <v>0</v>
      </c>
      <c r="F10" s="214">
        <f>SUM('раздел III'!V13)</f>
        <v>0</v>
      </c>
      <c r="G10" s="214">
        <f>SUM('раздел III'!W13)</f>
        <v>0</v>
      </c>
    </row>
    <row r="11" spans="1:7" s="48" customFormat="1" ht="12.75">
      <c r="A11" s="501" t="s">
        <v>115</v>
      </c>
      <c r="B11" s="502"/>
      <c r="C11" s="212">
        <v>0</v>
      </c>
      <c r="D11" s="213">
        <v>0</v>
      </c>
      <c r="E11" s="213">
        <f>F11+G11</f>
        <v>0</v>
      </c>
      <c r="F11" s="214">
        <f>SUM('раздел IV'!T13)</f>
        <v>0</v>
      </c>
      <c r="G11" s="214">
        <f>SUM('раздел IV'!U13)</f>
        <v>0</v>
      </c>
    </row>
    <row r="12" spans="1:7" s="48" customFormat="1" ht="13.5" thickBot="1">
      <c r="A12" s="510" t="s">
        <v>113</v>
      </c>
      <c r="B12" s="511"/>
      <c r="C12" s="216">
        <v>0</v>
      </c>
      <c r="D12" s="217">
        <v>0</v>
      </c>
      <c r="E12" s="213">
        <f>F12+G12</f>
        <v>0</v>
      </c>
      <c r="F12" s="218">
        <f>SUM('раздел V'!X13)</f>
        <v>0</v>
      </c>
      <c r="G12" s="218">
        <f>SUM('раздел V'!Y13)</f>
        <v>0</v>
      </c>
    </row>
    <row r="13" spans="1:35" s="48" customFormat="1" ht="15.75" thickBot="1">
      <c r="A13" s="504" t="s">
        <v>10</v>
      </c>
      <c r="B13" s="505"/>
      <c r="C13" s="219">
        <f>SUM(C8:C12)</f>
        <v>5000</v>
      </c>
      <c r="D13" s="219">
        <f>D8+D9+D10+D11+D12</f>
        <v>0</v>
      </c>
      <c r="E13" s="219">
        <f>E8+E9+E10+E11+E12</f>
        <v>0</v>
      </c>
      <c r="F13" s="219">
        <f>F8+F9+F10+F11+F12</f>
        <v>0</v>
      </c>
      <c r="G13" s="219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89" t="s">
        <v>74</v>
      </c>
      <c r="B18" s="490"/>
      <c r="C18" s="490"/>
      <c r="D18" s="493" t="s">
        <v>116</v>
      </c>
      <c r="E18" s="494"/>
      <c r="F18" s="495"/>
    </row>
    <row r="19" spans="1:6" ht="28.5" customHeight="1" thickBot="1">
      <c r="A19" s="491"/>
      <c r="B19" s="492"/>
      <c r="C19" s="492"/>
      <c r="D19" s="496"/>
      <c r="E19" s="497"/>
      <c r="F19" s="498"/>
    </row>
    <row r="20" spans="1:6" ht="115.5" thickBot="1">
      <c r="A20" s="241" t="s">
        <v>69</v>
      </c>
      <c r="B20" s="242" t="s">
        <v>68</v>
      </c>
      <c r="C20" s="243" t="s">
        <v>75</v>
      </c>
      <c r="D20" s="244" t="s">
        <v>77</v>
      </c>
      <c r="E20" s="245" t="s">
        <v>78</v>
      </c>
      <c r="F20" s="246" t="s">
        <v>76</v>
      </c>
    </row>
    <row r="21" spans="1:6" ht="13.5" thickBot="1">
      <c r="A21" s="255"/>
      <c r="B21" s="256"/>
      <c r="C21" s="256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142</v>
      </c>
      <c r="C24" s="239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511811023622047" right="0.2755905511811024" top="0.15748031496062992" bottom="0.4330708661417323" header="0.31496062992125984" footer="0.5118110236220472"/>
  <pageSetup horizontalDpi="1200" verticalDpi="12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29" t="s">
        <v>94</v>
      </c>
      <c r="B2" s="529"/>
      <c r="C2" s="529"/>
      <c r="D2" s="529"/>
      <c r="E2" s="529"/>
      <c r="F2" s="529"/>
      <c r="G2" s="529"/>
    </row>
    <row r="3" ht="13.5" thickBot="1"/>
    <row r="4" spans="1:31" ht="13.5" thickBot="1">
      <c r="A4" s="512" t="s">
        <v>96</v>
      </c>
      <c r="B4" s="513"/>
      <c r="C4" s="514"/>
      <c r="D4" s="513" t="s">
        <v>97</v>
      </c>
      <c r="E4" s="513"/>
      <c r="F4" s="513"/>
      <c r="G4" s="513"/>
      <c r="H4" s="513"/>
      <c r="I4" s="512" t="s">
        <v>98</v>
      </c>
      <c r="J4" s="513"/>
      <c r="K4" s="513"/>
      <c r="L4" s="513"/>
      <c r="M4" s="514"/>
      <c r="N4" s="513" t="s">
        <v>37</v>
      </c>
      <c r="O4" s="513"/>
      <c r="P4" s="513"/>
      <c r="Q4" s="513"/>
      <c r="R4" s="513"/>
      <c r="S4" s="519" t="s">
        <v>65</v>
      </c>
      <c r="T4" s="520"/>
      <c r="U4" s="520"/>
      <c r="V4" s="520"/>
      <c r="W4" s="521"/>
      <c r="X4" s="512" t="s">
        <v>99</v>
      </c>
      <c r="Y4" s="513"/>
      <c r="Z4" s="513"/>
      <c r="AA4" s="513"/>
      <c r="AB4" s="514"/>
      <c r="AC4" s="513" t="s">
        <v>100</v>
      </c>
      <c r="AD4" s="513"/>
      <c r="AE4" s="514"/>
    </row>
    <row r="5" spans="1:31" ht="12.75">
      <c r="A5" s="532"/>
      <c r="B5" s="533"/>
      <c r="C5" s="534"/>
      <c r="D5" s="515" t="s">
        <v>109</v>
      </c>
      <c r="E5" s="517" t="s">
        <v>110</v>
      </c>
      <c r="F5" s="517" t="s">
        <v>117</v>
      </c>
      <c r="G5" s="517" t="s">
        <v>108</v>
      </c>
      <c r="H5" s="522" t="s">
        <v>4</v>
      </c>
      <c r="I5" s="515" t="s">
        <v>109</v>
      </c>
      <c r="J5" s="517" t="s">
        <v>110</v>
      </c>
      <c r="K5" s="517" t="s">
        <v>117</v>
      </c>
      <c r="L5" s="517" t="s">
        <v>108</v>
      </c>
      <c r="M5" s="522" t="s">
        <v>4</v>
      </c>
      <c r="N5" s="515" t="s">
        <v>109</v>
      </c>
      <c r="O5" s="517" t="s">
        <v>110</v>
      </c>
      <c r="P5" s="517" t="s">
        <v>117</v>
      </c>
      <c r="Q5" s="517" t="s">
        <v>108</v>
      </c>
      <c r="R5" s="522" t="s">
        <v>4</v>
      </c>
      <c r="S5" s="515" t="s">
        <v>109</v>
      </c>
      <c r="T5" s="517" t="s">
        <v>110</v>
      </c>
      <c r="U5" s="517" t="s">
        <v>117</v>
      </c>
      <c r="V5" s="517" t="s">
        <v>108</v>
      </c>
      <c r="W5" s="522" t="s">
        <v>4</v>
      </c>
      <c r="X5" s="515" t="s">
        <v>109</v>
      </c>
      <c r="Y5" s="517" t="s">
        <v>110</v>
      </c>
      <c r="Z5" s="517" t="s">
        <v>117</v>
      </c>
      <c r="AA5" s="517" t="s">
        <v>108</v>
      </c>
      <c r="AB5" s="522" t="s">
        <v>4</v>
      </c>
      <c r="AC5" s="539" t="s">
        <v>4</v>
      </c>
      <c r="AD5" s="462" t="s">
        <v>102</v>
      </c>
      <c r="AE5" s="538"/>
    </row>
    <row r="6" spans="1:31" ht="13.5" thickBot="1">
      <c r="A6" s="535"/>
      <c r="B6" s="536"/>
      <c r="C6" s="537"/>
      <c r="D6" s="516"/>
      <c r="E6" s="518"/>
      <c r="F6" s="518"/>
      <c r="G6" s="518"/>
      <c r="H6" s="523"/>
      <c r="I6" s="516"/>
      <c r="J6" s="518"/>
      <c r="K6" s="518"/>
      <c r="L6" s="518"/>
      <c r="M6" s="523"/>
      <c r="N6" s="516"/>
      <c r="O6" s="518"/>
      <c r="P6" s="518"/>
      <c r="Q6" s="518"/>
      <c r="R6" s="523"/>
      <c r="S6" s="516"/>
      <c r="T6" s="518"/>
      <c r="U6" s="518"/>
      <c r="V6" s="518"/>
      <c r="W6" s="523"/>
      <c r="X6" s="516"/>
      <c r="Y6" s="518"/>
      <c r="Z6" s="518"/>
      <c r="AA6" s="518"/>
      <c r="AB6" s="523"/>
      <c r="AC6" s="540"/>
      <c r="AD6" s="93" t="s">
        <v>103</v>
      </c>
      <c r="AE6" s="94" t="s">
        <v>8</v>
      </c>
    </row>
    <row r="7" spans="1:31" ht="13.5" thickBot="1">
      <c r="A7" s="92">
        <v>1</v>
      </c>
      <c r="B7" s="530"/>
      <c r="C7" s="531"/>
      <c r="D7" s="272"/>
      <c r="E7" s="273"/>
      <c r="F7" s="273"/>
      <c r="G7" s="273"/>
      <c r="H7" s="274">
        <f>SUM(D7,E7,F7,G7)</f>
        <v>0</v>
      </c>
      <c r="I7" s="272"/>
      <c r="J7" s="273"/>
      <c r="K7" s="273"/>
      <c r="L7" s="273"/>
      <c r="M7" s="274">
        <f>SUM(I7,J7,K7,L7)</f>
        <v>0</v>
      </c>
      <c r="N7" s="272"/>
      <c r="O7" s="273"/>
      <c r="P7" s="273"/>
      <c r="Q7" s="273"/>
      <c r="R7" s="274">
        <f>SUM(N7,O7,P7,Q7)</f>
        <v>0</v>
      </c>
      <c r="S7" s="272"/>
      <c r="T7" s="273"/>
      <c r="U7" s="273"/>
      <c r="V7" s="275"/>
      <c r="W7" s="274">
        <f>SUM(S7,T7,U7,V7)</f>
        <v>0</v>
      </c>
      <c r="X7" s="272"/>
      <c r="Y7" s="273"/>
      <c r="Z7" s="273"/>
      <c r="AA7" s="273"/>
      <c r="AB7" s="274">
        <f>SUM(X7,Y7,Z7,AA7)</f>
        <v>0</v>
      </c>
      <c r="AC7" s="272">
        <f>SUM(AD7,AE7)</f>
        <v>0</v>
      </c>
      <c r="AD7" s="273"/>
      <c r="AE7" s="274"/>
    </row>
    <row r="8" spans="1:31" ht="13.5" thickBot="1">
      <c r="A8" s="92">
        <v>1</v>
      </c>
      <c r="B8" s="527" t="s">
        <v>148</v>
      </c>
      <c r="C8" s="528"/>
      <c r="D8" s="276">
        <v>0</v>
      </c>
      <c r="E8" s="277">
        <v>0</v>
      </c>
      <c r="F8" s="277">
        <v>0</v>
      </c>
      <c r="G8" s="277">
        <v>9600000</v>
      </c>
      <c r="H8" s="274">
        <f>SUM(D8,E8,F8,G8)</f>
        <v>9600000</v>
      </c>
      <c r="I8" s="276">
        <v>0</v>
      </c>
      <c r="J8" s="277">
        <v>0</v>
      </c>
      <c r="K8" s="277">
        <v>0</v>
      </c>
      <c r="L8" s="277">
        <v>0</v>
      </c>
      <c r="M8" s="274">
        <f>SUM(I8,J8,K8,L8)</f>
        <v>0</v>
      </c>
      <c r="N8" s="276">
        <v>0</v>
      </c>
      <c r="O8" s="277">
        <v>0</v>
      </c>
      <c r="P8" s="277">
        <v>0</v>
      </c>
      <c r="Q8" s="277">
        <v>0</v>
      </c>
      <c r="R8" s="274">
        <f>SUM(N8,O8,P8,Q8)</f>
        <v>0</v>
      </c>
      <c r="S8" s="279">
        <v>0</v>
      </c>
      <c r="T8" s="280">
        <v>0</v>
      </c>
      <c r="U8" s="280">
        <v>0</v>
      </c>
      <c r="V8" s="281">
        <v>0</v>
      </c>
      <c r="W8" s="274">
        <f>SUM(S8,T8,U8,V8)</f>
        <v>0</v>
      </c>
      <c r="X8" s="276">
        <v>0</v>
      </c>
      <c r="Y8" s="277">
        <v>0</v>
      </c>
      <c r="Z8" s="277">
        <v>0</v>
      </c>
      <c r="AA8" s="277">
        <v>9600000</v>
      </c>
      <c r="AB8" s="274">
        <f>SUM(X8,Y8,Z8,AA8)</f>
        <v>9600000</v>
      </c>
      <c r="AC8" s="272">
        <f>SUM(AD8,AE8)</f>
        <v>0</v>
      </c>
      <c r="AD8" s="277">
        <v>0</v>
      </c>
      <c r="AE8" s="278">
        <v>0</v>
      </c>
    </row>
    <row r="9" spans="1:31" ht="14.25" thickBot="1" thickTop="1">
      <c r="A9" s="524" t="s">
        <v>95</v>
      </c>
      <c r="B9" s="525"/>
      <c r="C9" s="526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 t="shared" si="0"/>
        <v>0</v>
      </c>
      <c r="P9" s="95">
        <f t="shared" si="0"/>
        <v>0</v>
      </c>
      <c r="Q9" s="95">
        <f t="shared" si="0"/>
        <v>0</v>
      </c>
      <c r="R9" s="95">
        <f t="shared" si="0"/>
        <v>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4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9600000</v>
      </c>
      <c r="AB9" s="95">
        <f t="shared" si="0"/>
        <v>9600000</v>
      </c>
      <c r="AC9" s="95">
        <f t="shared" si="0"/>
        <v>0</v>
      </c>
      <c r="AD9" s="95">
        <f t="shared" si="0"/>
        <v>0</v>
      </c>
      <c r="AE9" s="95">
        <f t="shared" si="0"/>
        <v>0</v>
      </c>
    </row>
    <row r="11" ht="13.5" thickBot="1"/>
    <row r="12" spans="1:31" ht="13.5" thickBot="1">
      <c r="A12" s="512" t="s">
        <v>118</v>
      </c>
      <c r="B12" s="513"/>
      <c r="C12" s="514"/>
      <c r="D12" s="513" t="s">
        <v>97</v>
      </c>
      <c r="E12" s="513"/>
      <c r="F12" s="513"/>
      <c r="G12" s="513"/>
      <c r="H12" s="513"/>
      <c r="I12" s="512" t="s">
        <v>98</v>
      </c>
      <c r="J12" s="513"/>
      <c r="K12" s="513"/>
      <c r="L12" s="513"/>
      <c r="M12" s="514"/>
      <c r="N12" s="513" t="s">
        <v>37</v>
      </c>
      <c r="O12" s="513"/>
      <c r="P12" s="513"/>
      <c r="Q12" s="513"/>
      <c r="R12" s="513"/>
      <c r="S12" s="519" t="s">
        <v>65</v>
      </c>
      <c r="T12" s="520"/>
      <c r="U12" s="520"/>
      <c r="V12" s="520"/>
      <c r="W12" s="521"/>
      <c r="X12" s="512" t="s">
        <v>99</v>
      </c>
      <c r="Y12" s="513"/>
      <c r="Z12" s="513"/>
      <c r="AA12" s="513"/>
      <c r="AB12" s="514"/>
      <c r="AC12" s="513" t="s">
        <v>100</v>
      </c>
      <c r="AD12" s="513"/>
      <c r="AE12" s="514"/>
    </row>
    <row r="13" spans="1:31" ht="12.75">
      <c r="A13" s="532"/>
      <c r="B13" s="533"/>
      <c r="C13" s="534"/>
      <c r="D13" s="515" t="s">
        <v>109</v>
      </c>
      <c r="E13" s="517" t="s">
        <v>110</v>
      </c>
      <c r="F13" s="517" t="s">
        <v>117</v>
      </c>
      <c r="G13" s="517" t="s">
        <v>108</v>
      </c>
      <c r="H13" s="522" t="s">
        <v>4</v>
      </c>
      <c r="I13" s="515" t="s">
        <v>109</v>
      </c>
      <c r="J13" s="517" t="s">
        <v>110</v>
      </c>
      <c r="K13" s="517" t="s">
        <v>117</v>
      </c>
      <c r="L13" s="517" t="s">
        <v>108</v>
      </c>
      <c r="M13" s="522" t="s">
        <v>4</v>
      </c>
      <c r="N13" s="515" t="s">
        <v>109</v>
      </c>
      <c r="O13" s="517" t="s">
        <v>110</v>
      </c>
      <c r="P13" s="517" t="s">
        <v>117</v>
      </c>
      <c r="Q13" s="517" t="s">
        <v>108</v>
      </c>
      <c r="R13" s="522" t="s">
        <v>4</v>
      </c>
      <c r="S13" s="515" t="s">
        <v>109</v>
      </c>
      <c r="T13" s="517" t="s">
        <v>110</v>
      </c>
      <c r="U13" s="517" t="s">
        <v>117</v>
      </c>
      <c r="V13" s="517" t="s">
        <v>108</v>
      </c>
      <c r="W13" s="522" t="s">
        <v>4</v>
      </c>
      <c r="X13" s="515" t="s">
        <v>109</v>
      </c>
      <c r="Y13" s="517" t="s">
        <v>110</v>
      </c>
      <c r="Z13" s="517" t="s">
        <v>117</v>
      </c>
      <c r="AA13" s="517" t="s">
        <v>108</v>
      </c>
      <c r="AB13" s="522" t="s">
        <v>4</v>
      </c>
      <c r="AC13" s="539" t="s">
        <v>4</v>
      </c>
      <c r="AD13" s="462" t="s">
        <v>102</v>
      </c>
      <c r="AE13" s="538"/>
    </row>
    <row r="14" spans="1:31" ht="13.5" thickBot="1">
      <c r="A14" s="535"/>
      <c r="B14" s="536"/>
      <c r="C14" s="537"/>
      <c r="D14" s="516"/>
      <c r="E14" s="518"/>
      <c r="F14" s="518"/>
      <c r="G14" s="518"/>
      <c r="H14" s="523"/>
      <c r="I14" s="516"/>
      <c r="J14" s="518"/>
      <c r="K14" s="518"/>
      <c r="L14" s="518"/>
      <c r="M14" s="523"/>
      <c r="N14" s="516"/>
      <c r="O14" s="518"/>
      <c r="P14" s="518"/>
      <c r="Q14" s="518"/>
      <c r="R14" s="523"/>
      <c r="S14" s="516"/>
      <c r="T14" s="518"/>
      <c r="U14" s="518"/>
      <c r="V14" s="518"/>
      <c r="W14" s="523"/>
      <c r="X14" s="516"/>
      <c r="Y14" s="518"/>
      <c r="Z14" s="518"/>
      <c r="AA14" s="518"/>
      <c r="AB14" s="523"/>
      <c r="AC14" s="540"/>
      <c r="AD14" s="93" t="s">
        <v>103</v>
      </c>
      <c r="AE14" s="94" t="s">
        <v>8</v>
      </c>
    </row>
    <row r="15" spans="1:31" ht="13.5" thickBot="1">
      <c r="A15" s="326"/>
      <c r="B15" s="530" t="s">
        <v>148</v>
      </c>
      <c r="C15" s="531"/>
      <c r="D15" s="541"/>
      <c r="E15" s="542"/>
      <c r="F15" s="542"/>
      <c r="G15" s="542"/>
      <c r="H15" s="543">
        <f aca="true" t="shared" si="1" ref="H15:H22">SUM(D15,E15,F15,G15)</f>
        <v>0</v>
      </c>
      <c r="I15" s="541"/>
      <c r="J15" s="273"/>
      <c r="K15" s="273"/>
      <c r="L15" s="273"/>
      <c r="M15" s="274">
        <f aca="true" t="shared" si="2" ref="M15:M22">SUM(I15,J15,K15,L15)</f>
        <v>0</v>
      </c>
      <c r="N15" s="272"/>
      <c r="O15" s="273"/>
      <c r="P15" s="273"/>
      <c r="Q15" s="273"/>
      <c r="R15" s="274">
        <f aca="true" t="shared" si="3" ref="R15:R22">SUM(N15,O15,P15,Q15)</f>
        <v>0</v>
      </c>
      <c r="S15" s="272"/>
      <c r="T15" s="273"/>
      <c r="U15" s="273"/>
      <c r="V15" s="273"/>
      <c r="W15" s="274">
        <f aca="true" t="shared" si="4" ref="W15:W22">SUM(S15,T15,U15,V15)</f>
        <v>0</v>
      </c>
      <c r="X15" s="272"/>
      <c r="Y15" s="273"/>
      <c r="Z15" s="273"/>
      <c r="AA15" s="273"/>
      <c r="AB15" s="274">
        <f aca="true" t="shared" si="5" ref="AB15:AB22">SUM(X15,Y15,Z15,AA15)</f>
        <v>0</v>
      </c>
      <c r="AC15" s="272">
        <f aca="true" t="shared" si="6" ref="AC15:AC22">SUM(AD15,AE15)</f>
        <v>0</v>
      </c>
      <c r="AD15" s="273"/>
      <c r="AE15" s="274"/>
    </row>
    <row r="16" spans="1:31" ht="13.5" thickBot="1">
      <c r="A16" s="92">
        <v>1</v>
      </c>
      <c r="B16" s="530" t="s">
        <v>158</v>
      </c>
      <c r="C16" s="531"/>
      <c r="D16" s="272">
        <v>0</v>
      </c>
      <c r="E16" s="273">
        <v>0</v>
      </c>
      <c r="F16" s="273">
        <v>0</v>
      </c>
      <c r="G16" s="273">
        <v>0</v>
      </c>
      <c r="H16" s="274">
        <f t="shared" si="1"/>
        <v>0</v>
      </c>
      <c r="I16" s="272">
        <v>0</v>
      </c>
      <c r="J16" s="273">
        <v>0</v>
      </c>
      <c r="K16" s="273">
        <v>0</v>
      </c>
      <c r="L16" s="273">
        <v>0</v>
      </c>
      <c r="M16" s="274">
        <f t="shared" si="2"/>
        <v>0</v>
      </c>
      <c r="N16" s="272">
        <v>0</v>
      </c>
      <c r="O16" s="273">
        <v>0</v>
      </c>
      <c r="P16" s="273">
        <v>0</v>
      </c>
      <c r="Q16" s="273">
        <v>0</v>
      </c>
      <c r="R16" s="274">
        <f t="shared" si="3"/>
        <v>0</v>
      </c>
      <c r="S16" s="272">
        <v>0</v>
      </c>
      <c r="T16" s="273">
        <v>0</v>
      </c>
      <c r="U16" s="273">
        <v>0</v>
      </c>
      <c r="V16" s="273">
        <v>0</v>
      </c>
      <c r="W16" s="274">
        <f t="shared" si="4"/>
        <v>0</v>
      </c>
      <c r="X16" s="272">
        <v>0</v>
      </c>
      <c r="Y16" s="273">
        <v>0</v>
      </c>
      <c r="Z16" s="273">
        <v>0</v>
      </c>
      <c r="AA16" s="273">
        <v>0</v>
      </c>
      <c r="AB16" s="274">
        <f t="shared" si="5"/>
        <v>0</v>
      </c>
      <c r="AC16" s="272">
        <f t="shared" si="6"/>
        <v>0</v>
      </c>
      <c r="AD16" s="273">
        <v>0</v>
      </c>
      <c r="AE16" s="274">
        <v>0</v>
      </c>
    </row>
    <row r="17" spans="1:31" ht="14.25" thickBot="1" thickTop="1">
      <c r="A17" s="92">
        <v>2</v>
      </c>
      <c r="B17" s="530" t="s">
        <v>159</v>
      </c>
      <c r="C17" s="531"/>
      <c r="D17" s="272">
        <v>0</v>
      </c>
      <c r="E17" s="273">
        <v>0</v>
      </c>
      <c r="F17" s="273">
        <v>0</v>
      </c>
      <c r="G17" s="273">
        <v>0</v>
      </c>
      <c r="H17" s="274">
        <f t="shared" si="1"/>
        <v>0</v>
      </c>
      <c r="I17" s="272">
        <v>0</v>
      </c>
      <c r="J17" s="273">
        <v>0</v>
      </c>
      <c r="K17" s="273">
        <v>0</v>
      </c>
      <c r="L17" s="273">
        <v>0</v>
      </c>
      <c r="M17" s="274">
        <f t="shared" si="2"/>
        <v>0</v>
      </c>
      <c r="N17" s="272">
        <v>0</v>
      </c>
      <c r="O17" s="273">
        <v>0</v>
      </c>
      <c r="P17" s="273">
        <v>0</v>
      </c>
      <c r="Q17" s="273">
        <v>0</v>
      </c>
      <c r="R17" s="274">
        <f t="shared" si="3"/>
        <v>0</v>
      </c>
      <c r="S17" s="272">
        <v>0</v>
      </c>
      <c r="T17" s="273">
        <v>0</v>
      </c>
      <c r="U17" s="273">
        <v>0</v>
      </c>
      <c r="V17" s="273">
        <v>0</v>
      </c>
      <c r="W17" s="274">
        <f t="shared" si="4"/>
        <v>0</v>
      </c>
      <c r="X17" s="272">
        <v>0</v>
      </c>
      <c r="Y17" s="273">
        <v>0</v>
      </c>
      <c r="Z17" s="273">
        <v>0</v>
      </c>
      <c r="AA17" s="273">
        <v>0</v>
      </c>
      <c r="AB17" s="274">
        <f t="shared" si="5"/>
        <v>0</v>
      </c>
      <c r="AC17" s="272">
        <f t="shared" si="6"/>
        <v>0</v>
      </c>
      <c r="AD17" s="273">
        <v>0</v>
      </c>
      <c r="AE17" s="274">
        <v>0</v>
      </c>
    </row>
    <row r="18" spans="1:31" ht="12.75">
      <c r="A18" s="92">
        <v>3</v>
      </c>
      <c r="B18" s="530" t="s">
        <v>160</v>
      </c>
      <c r="C18" s="531"/>
      <c r="D18" s="272">
        <v>0</v>
      </c>
      <c r="E18" s="273">
        <v>0</v>
      </c>
      <c r="F18" s="273">
        <v>0</v>
      </c>
      <c r="G18" s="273">
        <v>0</v>
      </c>
      <c r="H18" s="274">
        <f t="shared" si="1"/>
        <v>0</v>
      </c>
      <c r="I18" s="272">
        <v>0</v>
      </c>
      <c r="J18" s="273">
        <v>0</v>
      </c>
      <c r="K18" s="273">
        <v>0</v>
      </c>
      <c r="L18" s="273">
        <v>0</v>
      </c>
      <c r="M18" s="274">
        <f t="shared" si="2"/>
        <v>0</v>
      </c>
      <c r="N18" s="272">
        <v>0</v>
      </c>
      <c r="O18" s="273">
        <v>0</v>
      </c>
      <c r="P18" s="273">
        <v>0</v>
      </c>
      <c r="Q18" s="273">
        <v>0</v>
      </c>
      <c r="R18" s="274">
        <f t="shared" si="3"/>
        <v>0</v>
      </c>
      <c r="S18" s="272">
        <v>0</v>
      </c>
      <c r="T18" s="273">
        <v>0</v>
      </c>
      <c r="U18" s="273">
        <v>0</v>
      </c>
      <c r="V18" s="273">
        <v>0</v>
      </c>
      <c r="W18" s="274">
        <f t="shared" si="4"/>
        <v>0</v>
      </c>
      <c r="X18" s="272">
        <v>0</v>
      </c>
      <c r="Y18" s="273">
        <v>0</v>
      </c>
      <c r="Z18" s="273">
        <v>0</v>
      </c>
      <c r="AA18" s="273">
        <v>0</v>
      </c>
      <c r="AB18" s="274">
        <f t="shared" si="5"/>
        <v>0</v>
      </c>
      <c r="AC18" s="272">
        <f t="shared" si="6"/>
        <v>0</v>
      </c>
      <c r="AD18" s="273">
        <v>0</v>
      </c>
      <c r="AE18" s="274">
        <v>0</v>
      </c>
    </row>
    <row r="19" spans="1:31" ht="13.5" thickBot="1">
      <c r="A19" s="92">
        <v>4</v>
      </c>
      <c r="B19" s="530" t="s">
        <v>161</v>
      </c>
      <c r="C19" s="531"/>
      <c r="D19" s="272">
        <v>0</v>
      </c>
      <c r="E19" s="273">
        <v>0</v>
      </c>
      <c r="F19" s="273">
        <v>0</v>
      </c>
      <c r="G19" s="273">
        <v>0</v>
      </c>
      <c r="H19" s="274">
        <f t="shared" si="1"/>
        <v>0</v>
      </c>
      <c r="I19" s="272">
        <v>0</v>
      </c>
      <c r="J19" s="273">
        <v>0</v>
      </c>
      <c r="K19" s="273">
        <v>0</v>
      </c>
      <c r="L19" s="273">
        <v>0</v>
      </c>
      <c r="M19" s="274">
        <f t="shared" si="2"/>
        <v>0</v>
      </c>
      <c r="N19" s="272">
        <v>0</v>
      </c>
      <c r="O19" s="273">
        <v>0</v>
      </c>
      <c r="P19" s="273">
        <v>0</v>
      </c>
      <c r="Q19" s="273">
        <v>0</v>
      </c>
      <c r="R19" s="274">
        <f t="shared" si="3"/>
        <v>0</v>
      </c>
      <c r="S19" s="272">
        <v>0</v>
      </c>
      <c r="T19" s="273">
        <v>0</v>
      </c>
      <c r="U19" s="273">
        <v>0</v>
      </c>
      <c r="V19" s="273">
        <v>0</v>
      </c>
      <c r="W19" s="274">
        <f t="shared" si="4"/>
        <v>0</v>
      </c>
      <c r="X19" s="272">
        <v>0</v>
      </c>
      <c r="Y19" s="273">
        <v>0</v>
      </c>
      <c r="Z19" s="273">
        <v>0</v>
      </c>
      <c r="AA19" s="273">
        <v>0</v>
      </c>
      <c r="AB19" s="274">
        <f t="shared" si="5"/>
        <v>0</v>
      </c>
      <c r="AC19" s="272">
        <f t="shared" si="6"/>
        <v>0</v>
      </c>
      <c r="AD19" s="273">
        <v>0</v>
      </c>
      <c r="AE19" s="274">
        <v>0</v>
      </c>
    </row>
    <row r="20" spans="1:31" ht="13.5" thickBot="1">
      <c r="A20" s="92">
        <v>5</v>
      </c>
      <c r="B20" s="530" t="s">
        <v>162</v>
      </c>
      <c r="C20" s="531"/>
      <c r="D20" s="272">
        <v>0</v>
      </c>
      <c r="E20" s="273">
        <v>0</v>
      </c>
      <c r="F20" s="273">
        <v>0</v>
      </c>
      <c r="G20" s="273">
        <v>0</v>
      </c>
      <c r="H20" s="274">
        <f t="shared" si="1"/>
        <v>0</v>
      </c>
      <c r="I20" s="272">
        <v>0</v>
      </c>
      <c r="J20" s="273">
        <v>0</v>
      </c>
      <c r="K20" s="273">
        <v>0</v>
      </c>
      <c r="L20" s="273">
        <v>0</v>
      </c>
      <c r="M20" s="274">
        <f t="shared" si="2"/>
        <v>0</v>
      </c>
      <c r="N20" s="272">
        <v>0</v>
      </c>
      <c r="O20" s="273">
        <v>0</v>
      </c>
      <c r="P20" s="273">
        <v>0</v>
      </c>
      <c r="Q20" s="273">
        <v>0</v>
      </c>
      <c r="R20" s="274">
        <f t="shared" si="3"/>
        <v>0</v>
      </c>
      <c r="S20" s="272">
        <v>0</v>
      </c>
      <c r="T20" s="273">
        <v>0</v>
      </c>
      <c r="U20" s="273">
        <v>0</v>
      </c>
      <c r="V20" s="273">
        <v>0</v>
      </c>
      <c r="W20" s="274">
        <f t="shared" si="4"/>
        <v>0</v>
      </c>
      <c r="X20" s="272">
        <v>0</v>
      </c>
      <c r="Y20" s="273">
        <v>0</v>
      </c>
      <c r="Z20" s="273">
        <v>0</v>
      </c>
      <c r="AA20" s="273">
        <v>0</v>
      </c>
      <c r="AB20" s="274">
        <f t="shared" si="5"/>
        <v>0</v>
      </c>
      <c r="AC20" s="272">
        <f t="shared" si="6"/>
        <v>0</v>
      </c>
      <c r="AD20" s="273">
        <v>0</v>
      </c>
      <c r="AE20" s="274">
        <v>0</v>
      </c>
    </row>
    <row r="21" spans="1:31" ht="12.75">
      <c r="A21" s="92">
        <v>6</v>
      </c>
      <c r="B21" s="530" t="s">
        <v>163</v>
      </c>
      <c r="C21" s="531"/>
      <c r="D21" s="272">
        <v>0</v>
      </c>
      <c r="E21" s="273">
        <v>0</v>
      </c>
      <c r="F21" s="273">
        <v>0</v>
      </c>
      <c r="G21" s="273">
        <v>0</v>
      </c>
      <c r="H21" s="274">
        <f t="shared" si="1"/>
        <v>0</v>
      </c>
      <c r="I21" s="272">
        <v>0</v>
      </c>
      <c r="J21" s="273">
        <v>0</v>
      </c>
      <c r="K21" s="273">
        <v>0</v>
      </c>
      <c r="L21" s="273">
        <v>0</v>
      </c>
      <c r="M21" s="274">
        <f t="shared" si="2"/>
        <v>0</v>
      </c>
      <c r="N21" s="272">
        <v>0</v>
      </c>
      <c r="O21" s="273">
        <v>0</v>
      </c>
      <c r="P21" s="273">
        <v>0</v>
      </c>
      <c r="Q21" s="273">
        <v>0</v>
      </c>
      <c r="R21" s="274">
        <f t="shared" si="3"/>
        <v>0</v>
      </c>
      <c r="S21" s="272">
        <v>0</v>
      </c>
      <c r="T21" s="273">
        <v>0</v>
      </c>
      <c r="U21" s="273">
        <v>0</v>
      </c>
      <c r="V21" s="273">
        <v>0</v>
      </c>
      <c r="W21" s="274">
        <f t="shared" si="4"/>
        <v>0</v>
      </c>
      <c r="X21" s="272">
        <v>0</v>
      </c>
      <c r="Y21" s="273">
        <v>0</v>
      </c>
      <c r="Z21" s="273">
        <v>0</v>
      </c>
      <c r="AA21" s="273">
        <v>0</v>
      </c>
      <c r="AB21" s="274">
        <f t="shared" si="5"/>
        <v>0</v>
      </c>
      <c r="AC21" s="272">
        <f t="shared" si="6"/>
        <v>0</v>
      </c>
      <c r="AD21" s="273">
        <v>0</v>
      </c>
      <c r="AE21" s="274">
        <v>0</v>
      </c>
    </row>
    <row r="22" spans="1:31" ht="13.5" thickBot="1">
      <c r="A22" s="92">
        <v>7</v>
      </c>
      <c r="B22" s="527" t="s">
        <v>164</v>
      </c>
      <c r="C22" s="528"/>
      <c r="D22" s="276">
        <v>0</v>
      </c>
      <c r="E22" s="277">
        <v>0</v>
      </c>
      <c r="F22" s="277">
        <v>0</v>
      </c>
      <c r="G22" s="277">
        <v>0</v>
      </c>
      <c r="H22" s="274">
        <f t="shared" si="1"/>
        <v>0</v>
      </c>
      <c r="I22" s="276">
        <v>0</v>
      </c>
      <c r="J22" s="277">
        <v>0</v>
      </c>
      <c r="K22" s="277">
        <v>0</v>
      </c>
      <c r="L22" s="277">
        <v>0</v>
      </c>
      <c r="M22" s="274">
        <f t="shared" si="2"/>
        <v>0</v>
      </c>
      <c r="N22" s="276">
        <v>0</v>
      </c>
      <c r="O22" s="277">
        <v>0</v>
      </c>
      <c r="P22" s="277">
        <v>0</v>
      </c>
      <c r="Q22" s="277">
        <v>0</v>
      </c>
      <c r="R22" s="274">
        <f t="shared" si="3"/>
        <v>0</v>
      </c>
      <c r="S22" s="279">
        <v>0</v>
      </c>
      <c r="T22" s="280">
        <v>0</v>
      </c>
      <c r="U22" s="280">
        <v>0</v>
      </c>
      <c r="V22" s="280">
        <v>0</v>
      </c>
      <c r="W22" s="274">
        <f t="shared" si="4"/>
        <v>0</v>
      </c>
      <c r="X22" s="276">
        <v>0</v>
      </c>
      <c r="Y22" s="277">
        <v>0</v>
      </c>
      <c r="Z22" s="277">
        <v>0</v>
      </c>
      <c r="AA22" s="277">
        <v>0</v>
      </c>
      <c r="AB22" s="274">
        <f t="shared" si="5"/>
        <v>0</v>
      </c>
      <c r="AC22" s="272">
        <f t="shared" si="6"/>
        <v>0</v>
      </c>
      <c r="AD22" s="277">
        <v>0</v>
      </c>
      <c r="AE22" s="278">
        <v>0</v>
      </c>
    </row>
    <row r="23" spans="1:31" ht="14.25" customHeight="1" thickBot="1" thickTop="1">
      <c r="A23" s="524" t="s">
        <v>95</v>
      </c>
      <c r="B23" s="525"/>
      <c r="C23" s="526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0</v>
      </c>
      <c r="L23" s="95">
        <f t="shared" si="7"/>
        <v>0</v>
      </c>
      <c r="M23" s="95">
        <f t="shared" si="7"/>
        <v>0</v>
      </c>
      <c r="N23" s="95">
        <f t="shared" si="7"/>
        <v>0</v>
      </c>
      <c r="O23" s="95">
        <f t="shared" si="7"/>
        <v>0</v>
      </c>
      <c r="P23" s="95">
        <f t="shared" si="7"/>
        <v>0</v>
      </c>
      <c r="Q23" s="95">
        <f t="shared" si="7"/>
        <v>0</v>
      </c>
      <c r="R23" s="95">
        <f t="shared" si="7"/>
        <v>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2" t="s">
        <v>126</v>
      </c>
      <c r="B26" s="513"/>
      <c r="C26" s="514"/>
      <c r="D26" s="513" t="s">
        <v>97</v>
      </c>
      <c r="E26" s="513"/>
      <c r="F26" s="513"/>
      <c r="G26" s="513"/>
      <c r="H26" s="513"/>
      <c r="I26" s="512" t="s">
        <v>98</v>
      </c>
      <c r="J26" s="513"/>
      <c r="K26" s="513"/>
      <c r="L26" s="513"/>
      <c r="M26" s="514"/>
      <c r="N26" s="513" t="s">
        <v>37</v>
      </c>
      <c r="O26" s="513"/>
      <c r="P26" s="513"/>
      <c r="Q26" s="513"/>
      <c r="R26" s="513"/>
      <c r="S26" s="519" t="s">
        <v>65</v>
      </c>
      <c r="T26" s="520"/>
      <c r="U26" s="520"/>
      <c r="V26" s="520"/>
      <c r="W26" s="521"/>
      <c r="X26" s="512" t="s">
        <v>99</v>
      </c>
      <c r="Y26" s="513"/>
      <c r="Z26" s="513"/>
      <c r="AA26" s="513"/>
      <c r="AB26" s="514"/>
      <c r="AC26" s="513" t="s">
        <v>100</v>
      </c>
      <c r="AD26" s="513"/>
      <c r="AE26" s="514"/>
    </row>
    <row r="27" spans="1:31" ht="12.75" customHeight="1">
      <c r="A27" s="532"/>
      <c r="B27" s="533"/>
      <c r="C27" s="534"/>
      <c r="D27" s="515" t="s">
        <v>109</v>
      </c>
      <c r="E27" s="517" t="s">
        <v>110</v>
      </c>
      <c r="F27" s="517" t="s">
        <v>117</v>
      </c>
      <c r="G27" s="517" t="s">
        <v>108</v>
      </c>
      <c r="H27" s="522" t="s">
        <v>4</v>
      </c>
      <c r="I27" s="515" t="s">
        <v>109</v>
      </c>
      <c r="J27" s="517" t="s">
        <v>110</v>
      </c>
      <c r="K27" s="517" t="s">
        <v>117</v>
      </c>
      <c r="L27" s="517" t="s">
        <v>108</v>
      </c>
      <c r="M27" s="522" t="s">
        <v>4</v>
      </c>
      <c r="N27" s="515" t="s">
        <v>109</v>
      </c>
      <c r="O27" s="517" t="s">
        <v>110</v>
      </c>
      <c r="P27" s="517" t="s">
        <v>117</v>
      </c>
      <c r="Q27" s="517" t="s">
        <v>108</v>
      </c>
      <c r="R27" s="522" t="s">
        <v>4</v>
      </c>
      <c r="S27" s="515" t="s">
        <v>109</v>
      </c>
      <c r="T27" s="517" t="s">
        <v>110</v>
      </c>
      <c r="U27" s="517" t="s">
        <v>117</v>
      </c>
      <c r="V27" s="517" t="s">
        <v>108</v>
      </c>
      <c r="W27" s="522" t="s">
        <v>4</v>
      </c>
      <c r="X27" s="515" t="s">
        <v>109</v>
      </c>
      <c r="Y27" s="517" t="s">
        <v>110</v>
      </c>
      <c r="Z27" s="517" t="s">
        <v>117</v>
      </c>
      <c r="AA27" s="517" t="s">
        <v>108</v>
      </c>
      <c r="AB27" s="522" t="s">
        <v>4</v>
      </c>
      <c r="AC27" s="539" t="s">
        <v>4</v>
      </c>
      <c r="AD27" s="462" t="s">
        <v>102</v>
      </c>
      <c r="AE27" s="538"/>
    </row>
    <row r="28" spans="1:31" ht="13.5" customHeight="1">
      <c r="A28" s="535"/>
      <c r="B28" s="536"/>
      <c r="C28" s="537"/>
      <c r="D28" s="516"/>
      <c r="E28" s="518"/>
      <c r="F28" s="518"/>
      <c r="G28" s="518"/>
      <c r="H28" s="523"/>
      <c r="I28" s="516"/>
      <c r="J28" s="518"/>
      <c r="K28" s="518"/>
      <c r="L28" s="518"/>
      <c r="M28" s="523"/>
      <c r="N28" s="516"/>
      <c r="O28" s="518"/>
      <c r="P28" s="518"/>
      <c r="Q28" s="518"/>
      <c r="R28" s="523"/>
      <c r="S28" s="516"/>
      <c r="T28" s="518"/>
      <c r="U28" s="518"/>
      <c r="V28" s="518"/>
      <c r="W28" s="523"/>
      <c r="X28" s="516"/>
      <c r="Y28" s="518"/>
      <c r="Z28" s="518"/>
      <c r="AA28" s="518"/>
      <c r="AB28" s="523"/>
      <c r="AC28" s="540"/>
      <c r="AD28" s="93" t="s">
        <v>103</v>
      </c>
      <c r="AE28" s="94" t="s">
        <v>8</v>
      </c>
    </row>
    <row r="29" spans="1:31" ht="14.25" customHeight="1">
      <c r="A29" s="524" t="s">
        <v>95</v>
      </c>
      <c r="B29" s="525"/>
      <c r="C29" s="526"/>
      <c r="D29" s="282">
        <f>D9+D23</f>
        <v>0</v>
      </c>
      <c r="E29" s="282">
        <f>E9+E23</f>
        <v>0</v>
      </c>
      <c r="F29" s="282">
        <f>F9+F23</f>
        <v>0</v>
      </c>
      <c r="G29" s="282">
        <f>G9+G23</f>
        <v>9600000</v>
      </c>
      <c r="H29" s="282">
        <f>D29+E29+F29+G29</f>
        <v>9600000</v>
      </c>
      <c r="I29" s="282">
        <f>I9+I23</f>
        <v>0</v>
      </c>
      <c r="J29" s="282">
        <f>J9+J23</f>
        <v>0</v>
      </c>
      <c r="K29" s="282">
        <f>K9+K23</f>
        <v>0</v>
      </c>
      <c r="L29" s="282">
        <f>L9+L23</f>
        <v>0</v>
      </c>
      <c r="M29" s="282">
        <f>L29+K29+J29+I29</f>
        <v>0</v>
      </c>
      <c r="N29" s="282">
        <f>N9+N23</f>
        <v>0</v>
      </c>
      <c r="O29" s="282">
        <f>O9+O23</f>
        <v>0</v>
      </c>
      <c r="P29" s="282">
        <f>P9+P23</f>
        <v>0</v>
      </c>
      <c r="Q29" s="282">
        <f>Q9+Q23</f>
        <v>0</v>
      </c>
      <c r="R29" s="282">
        <f>Q29+P29+O29+N29</f>
        <v>0</v>
      </c>
      <c r="S29" s="282">
        <f>S9+S23</f>
        <v>0</v>
      </c>
      <c r="T29" s="282">
        <f>T9+T23</f>
        <v>0</v>
      </c>
      <c r="U29" s="282">
        <f>U9+U23</f>
        <v>0</v>
      </c>
      <c r="V29" s="282">
        <f>V9+V23</f>
        <v>0</v>
      </c>
      <c r="W29" s="282">
        <f>V29+U29+T29+S29</f>
        <v>0</v>
      </c>
      <c r="X29" s="282">
        <f>X9+X23</f>
        <v>0</v>
      </c>
      <c r="Y29" s="282">
        <f>Y9+Y23</f>
        <v>0</v>
      </c>
      <c r="Z29" s="282">
        <f>Z9+Z23</f>
        <v>0</v>
      </c>
      <c r="AA29" s="282">
        <f>AA9+AA23</f>
        <v>9600000</v>
      </c>
      <c r="AB29" s="282">
        <f>AA29+Z29+Y29+X29</f>
        <v>9600000</v>
      </c>
      <c r="AC29" s="282">
        <f>AC9+AC23</f>
        <v>0</v>
      </c>
      <c r="AD29" s="282">
        <f>AD9+AD23</f>
        <v>0</v>
      </c>
      <c r="AE29" s="282">
        <f>AE9+AE23</f>
        <v>0</v>
      </c>
    </row>
    <row r="30" ht="12.75" customHeight="1"/>
    <row r="31" ht="12.75" customHeight="1"/>
    <row r="32" spans="17:24" ht="15" customHeight="1">
      <c r="Q32" t="s">
        <v>142</v>
      </c>
      <c r="X32" s="239" t="s">
        <v>143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2019-02-04T06:43:50Z</cp:lastPrinted>
  <dcterms:modified xsi:type="dcterms:W3CDTF">2019-02-04T06:43:55Z</dcterms:modified>
  <cp:category/>
  <cp:version/>
  <cp:contentType/>
  <cp:contentStatus/>
</cp:coreProperties>
</file>