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Print_Area" localSheetId="0">'МО г.Ртищево'!$A$1:$H$135</definedName>
  </definedNames>
  <calcPr fullCalcOnLoad="1"/>
</workbook>
</file>

<file path=xl/sharedStrings.xml><?xml version="1.0" encoding="utf-8"?>
<sst xmlns="http://schemas.openxmlformats.org/spreadsheetml/2006/main" count="210" uniqueCount="200">
  <si>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</si>
  <si>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</si>
  <si>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</si>
  <si>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</si>
  <si>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Арендная плата за земли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</si>
  <si>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</si>
  <si>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</si>
  <si>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</si>
  <si>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</si>
  <si>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</si>
  <si>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ПРОЧИЕ БЕЗВОЗМЕЗДНЫЕ ПОСТУПЛЕНИЯ (спонсорская помощь)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</si>
  <si>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</si>
  <si>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</si>
  <si>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</si>
  <si>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</si>
  <si>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</si>
  <si>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</si>
  <si>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0503</t>
  </si>
  <si>
    <t>Благоустройство</t>
  </si>
  <si>
    <t>0700</t>
  </si>
  <si>
    <t>ОБРАЗОВАНИЕ</t>
  </si>
  <si>
    <t>СОЦИАЛЬНАЯ ПОЛИТИКА</t>
  </si>
  <si>
    <t>1001</t>
  </si>
  <si>
    <t>1100</t>
  </si>
  <si>
    <t>1101</t>
  </si>
  <si>
    <t>Иные межбюджетные трансферты</t>
  </si>
  <si>
    <t>ИТОГО РАСХОДОВ</t>
  </si>
  <si>
    <t>0100</t>
  </si>
  <si>
    <t>0103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</si>
  <si>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</si>
  <si>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</si>
  <si>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</si>
  <si>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</si>
  <si>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</si>
  <si>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</si>
  <si>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</si>
  <si>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</si>
  <si>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</si>
  <si>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</si>
  <si>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</si>
  <si>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</si>
  <si>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</si>
  <si>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</si>
  <si>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</si>
  <si>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</si>
  <si>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</si>
  <si>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</si>
  <si>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</si>
  <si>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</si>
  <si>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</si>
  <si>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</si>
  <si>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</si>
  <si>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</si>
  <si>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</si>
  <si>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</si>
  <si>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</si>
  <si>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</si>
  <si>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</si>
  <si>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</si>
  <si>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</si>
  <si>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Возврат остатков субсидий, субвенций и иных</t>
  </si>
  <si>
    <t>0314</t>
  </si>
  <si>
    <t>раздел</t>
  </si>
  <si>
    <t>Классификация</t>
  </si>
  <si>
    <t>5220610</t>
  </si>
  <si>
    <t>5220611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</si>
  <si>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</si>
  <si>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</si>
  <si>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</si>
  <si>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</si>
  <si>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</si>
  <si>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</si>
  <si>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</si>
  <si>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0107</t>
  </si>
  <si>
    <t>Другие вопросы в области национальной экономики, в том числе:</t>
  </si>
  <si>
    <t>Расходы на оплату членских взносов в ассоциации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</si>
  <si>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</si>
  <si>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</si>
  <si>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</si>
  <si>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Оплата за газ для поддержания вечного огня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</si>
  <si>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</si>
  <si>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</si>
  <si>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</si>
  <si>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Субсидии (кап. ремонт))</t>
  </si>
  <si>
    <t>9140008200</t>
  </si>
  <si>
    <t>9530005310</t>
  </si>
  <si>
    <t>9530005350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</si>
  <si>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</si>
  <si>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</si>
  <si>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</si>
  <si>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</si>
  <si>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</si>
  <si>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</si>
  <si>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</si>
  <si>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</si>
  <si>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</si>
  <si>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9400006700</t>
  </si>
  <si>
    <t>0408</t>
  </si>
  <si>
    <t>7240100000</t>
  </si>
  <si>
    <t>0703</t>
  </si>
  <si>
    <t>Дополнительное образование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</si>
  <si>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</si>
  <si>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</si>
  <si>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</si>
  <si>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</si>
  <si>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</si>
  <si>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</si>
  <si>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</si>
  <si>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</si>
  <si>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</si>
  <si>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</si>
  <si>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</si>
  <si>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</si>
  <si>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Выполнение других обязательств муниципального образования(отдел имущества)</t>
  </si>
  <si>
    <t>Транспорт</t>
  </si>
  <si>
    <t>75303G0800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</si>
  <si>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</si>
  <si>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</si>
  <si>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</si>
  <si>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</si>
  <si>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80005L5600</t>
  </si>
  <si>
    <t>Поддержка обустройства мест массового отдыха населения (городских парков)</t>
  </si>
  <si>
    <t>Обеспечение проведения выборов и референдумов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</si>
  <si>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</si>
  <si>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</si>
  <si>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</si>
  <si>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</si>
  <si>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</si>
  <si>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</si>
  <si>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</si>
  <si>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</si>
  <si>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</si>
  <si>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</si>
  <si>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</si>
  <si>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7240100С40</t>
  </si>
  <si>
    <t>Модернизация канализационных очистных сооружений г. Ртищево Саратовской области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</si>
  <si>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</si>
  <si>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</si>
  <si>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</si>
  <si>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</si>
  <si>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</si>
  <si>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</si>
  <si>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</si>
  <si>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</si>
  <si>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</si>
  <si>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</si>
  <si>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</si>
  <si>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</si>
  <si>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</si>
  <si>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</si>
  <si>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</si>
  <si>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</si>
  <si>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</si>
  <si>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</si>
  <si>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</si>
  <si>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</si>
  <si>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</si>
  <si>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</si>
  <si>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</si>
  <si>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</si>
  <si>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</si>
  <si>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</si>
  <si>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</si>
  <si>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</si>
  <si>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</si>
  <si>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</si>
  <si>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</si>
  <si>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</si>
  <si>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</si>
  <si>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</si>
  <si>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</si>
  <si>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</si>
  <si>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Предоставление субсидий бюджетным учреждениям  (Локомотив)</t>
  </si>
  <si>
    <t>Основное мероприятие "Изготовление сметной документации, технический контроль"</t>
  </si>
  <si>
    <t>9910008530</t>
  </si>
  <si>
    <t>Расходы на исполнение административных правонарушений</t>
  </si>
  <si>
    <t>75306G0800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</si>
  <si>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(ФЕДЕРАЛЬНЫЕ СРЕДСТВА)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</si>
  <si>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</si>
  <si>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</si>
  <si>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</si>
  <si>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 xml:space="preserve">Сведения
об исполнении бюджета муниципального образования город Ртищево 
за 1 квартал 2018 года
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</si>
  <si>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</si>
  <si>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</si>
  <si>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</si>
  <si>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</si>
  <si>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</si>
  <si>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НАЛОГОВЫЕ И НЕНАЛОГОВЫЕ ДОХОДЫ</t>
  </si>
  <si>
    <t>Налог на доходы физических лиц</t>
  </si>
  <si>
    <t>Единый сельскохозяйственный  налог</t>
  </si>
  <si>
    <t>Налог на имущество физических лиц</t>
  </si>
  <si>
    <t>Доходы от сдачи в аренду имущества</t>
  </si>
  <si>
    <t>Прочие доходы от использования имущества (наём)</t>
  </si>
  <si>
    <t>Доходы местного бюджета от продажи имущества и земли</t>
  </si>
  <si>
    <t>Штрафы, санкции, возмещение ущерба</t>
  </si>
  <si>
    <t xml:space="preserve">Субсидии </t>
  </si>
  <si>
    <t>ИТОГО ДОХОДОВ</t>
  </si>
  <si>
    <t>Другие общегосударственные вопросы в том числе:</t>
  </si>
  <si>
    <t>Приложение № 1
к распоряжению администрации Ртищевского  муниципального района 
 от  11 мая 2018 года № 375-р</t>
  </si>
  <si>
    <t>Верно: начальник отдела делопроизводства                                       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</si>
</sst>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2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49" fontId="1" fillId="24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4" borderId="10" xfId="0" applyFont="1" applyFill="1" applyBorder="1" applyAlignment="1">
      <alignment horizontal="left"/>
    </xf>
    <xf numFmtId="49" fontId="2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9" fontId="2" fillId="24" borderId="10" xfId="0" applyNumberFormat="1" applyFont="1" applyFill="1" applyBorder="1" applyAlignment="1">
      <alignment horizontal="center" vertical="center" wrapText="1"/>
    </xf>
    <xf numFmtId="185" fontId="1" fillId="24" borderId="10" xfId="0" applyNumberFormat="1" applyFont="1" applyFill="1" applyBorder="1" applyAlignment="1">
      <alignment horizontal="center" vertical="center" wrapText="1"/>
    </xf>
    <xf numFmtId="0" fontId="1" fillId="24" borderId="11" xfId="56" applyNumberFormat="1" applyFont="1" applyFill="1" applyBorder="1" applyAlignment="1" applyProtection="1">
      <alignment horizontal="left" wrapText="1"/>
      <protection hidden="1"/>
    </xf>
    <xf numFmtId="49" fontId="1" fillId="24" borderId="11" xfId="56" applyNumberFormat="1" applyFont="1" applyFill="1" applyBorder="1" applyAlignment="1" applyProtection="1">
      <alignment horizontal="left" wrapText="1"/>
      <protection hidden="1"/>
    </xf>
    <xf numFmtId="0" fontId="1" fillId="24" borderId="12" xfId="56" applyNumberFormat="1" applyFont="1" applyFill="1" applyBorder="1" applyAlignment="1" applyProtection="1">
      <alignment horizontal="left" wrapText="1"/>
      <protection hidden="1"/>
    </xf>
    <xf numFmtId="4" fontId="1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185" fontId="3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24" borderId="10" xfId="0" applyNumberFormat="1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/>
    </xf>
    <xf numFmtId="49" fontId="3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/>
    </xf>
    <xf numFmtId="185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185" fontId="1" fillId="24" borderId="0" xfId="0" applyNumberFormat="1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184" fontId="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15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/>
    </xf>
    <xf numFmtId="0" fontId="1" fillId="24" borderId="16" xfId="0" applyFont="1" applyFill="1" applyBorder="1" applyAlignment="1">
      <alignment horizontal="left"/>
    </xf>
    <xf numFmtId="0" fontId="1" fillId="24" borderId="17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 wrapText="1"/>
    </xf>
    <xf numFmtId="0" fontId="1" fillId="24" borderId="0" xfId="0" applyFont="1" applyFill="1" applyAlignment="1">
      <alignment horizontal="center" vertical="center" wrapText="1"/>
    </xf>
    <xf numFmtId="185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35"/>
  <sheetViews>
    <sheetView tabSelected="1" view="pageBreakPreview" zoomScaleNormal="85" zoomScaleSheetLayoutView="100" zoomScalePageLayoutView="0" workbookViewId="0" topLeftCell="B68">
      <selection activeCell="B73" sqref="B73"/>
    </sheetView>
  </sheetViews>
  <sheetFormatPr defaultColWidth="9.140625" defaultRowHeight="12.75"/>
  <cols>
    <col min="1" max="1" width="6.7109375" style="1" hidden="1" customWidth="1"/>
    <col min="2" max="2" width="45.8515625" style="1" customWidth="1"/>
    <col min="3" max="3" width="15.421875" style="2" hidden="1" customWidth="1"/>
    <col min="4" max="5" width="18.7109375" style="29" customWidth="1"/>
    <col min="6" max="6" width="16.28125" style="29" customWidth="1"/>
    <col min="7" max="8" width="17.57421875" style="29" customWidth="1"/>
    <col min="9" max="9" width="12.28125" style="1" customWidth="1"/>
    <col min="10" max="16384" width="9.140625" style="3" customWidth="1"/>
  </cols>
  <sheetData>
    <row r="1" spans="4:8" ht="100.5" customHeight="1">
      <c r="D1" s="46" t="s">
        <v>198</v>
      </c>
      <c r="E1" s="46"/>
      <c r="F1" s="46"/>
      <c r="G1" s="46"/>
      <c r="H1" s="46"/>
    </row>
    <row r="2" spans="1:8" ht="64.5" customHeight="1">
      <c r="A2" s="47" t="s">
        <v>181</v>
      </c>
      <c r="B2" s="47"/>
      <c r="C2" s="47"/>
      <c r="D2" s="47"/>
      <c r="E2" s="47"/>
      <c r="F2" s="47"/>
      <c r="G2" s="47"/>
      <c r="H2" s="47"/>
    </row>
    <row r="3" spans="1:8" ht="12.75" customHeight="1">
      <c r="A3" s="4"/>
      <c r="B3" s="51" t="s">
        <v>2</v>
      </c>
      <c r="C3" s="5"/>
      <c r="D3" s="39" t="s">
        <v>182</v>
      </c>
      <c r="E3" s="42" t="s">
        <v>183</v>
      </c>
      <c r="F3" s="39" t="s">
        <v>184</v>
      </c>
      <c r="G3" s="39" t="s">
        <v>185</v>
      </c>
      <c r="H3" s="42" t="s">
        <v>186</v>
      </c>
    </row>
    <row r="4" spans="1:8" ht="86.25" customHeight="1">
      <c r="A4" s="4"/>
      <c r="B4" s="51"/>
      <c r="C4" s="5"/>
      <c r="D4" s="39"/>
      <c r="E4" s="43"/>
      <c r="F4" s="39"/>
      <c r="G4" s="39"/>
      <c r="H4" s="43"/>
    </row>
    <row r="5" spans="1:8" ht="18.75" customHeight="1">
      <c r="A5" s="4"/>
      <c r="B5" s="31">
        <v>1</v>
      </c>
      <c r="C5" s="33"/>
      <c r="D5" s="31">
        <v>2</v>
      </c>
      <c r="E5" s="32">
        <v>3</v>
      </c>
      <c r="F5" s="31">
        <v>4</v>
      </c>
      <c r="G5" s="31">
        <v>5</v>
      </c>
      <c r="H5" s="32">
        <v>6</v>
      </c>
    </row>
    <row r="6" spans="1:8" ht="33">
      <c r="A6" s="4"/>
      <c r="B6" s="6" t="s">
        <v>187</v>
      </c>
      <c r="C6" s="7"/>
      <c r="D6" s="9">
        <f>D7+D8+D9+D10+D11+D12+D13+D14+D15+D17+D18+D19+D20+D21+D22+D16</f>
        <v>74342.4</v>
      </c>
      <c r="E6" s="9">
        <f>E7+E8+E9+E10+E11+E12+E13+E14+E15+E17+E18+E19+E20+E21+E22+E16</f>
        <v>14035</v>
      </c>
      <c r="F6" s="9">
        <f>F7+F8+F9+F10+F11+F12+F13+F14+F15+F17+F18+F19+F20+F21+F22+F16</f>
        <v>15822.8</v>
      </c>
      <c r="G6" s="36">
        <f aca="true" t="shared" si="0" ref="G6:G31">F6/D6</f>
        <v>0.21283681990358128</v>
      </c>
      <c r="H6" s="36">
        <f>F6/E6</f>
        <v>1.1273815461346632</v>
      </c>
    </row>
    <row r="7" spans="1:8" ht="16.5">
      <c r="A7" s="4"/>
      <c r="B7" s="35" t="s">
        <v>188</v>
      </c>
      <c r="C7" s="7"/>
      <c r="D7" s="9">
        <v>41560</v>
      </c>
      <c r="E7" s="9">
        <v>8510</v>
      </c>
      <c r="F7" s="9">
        <v>9825.8</v>
      </c>
      <c r="G7" s="36">
        <f t="shared" si="0"/>
        <v>0.23642444658325312</v>
      </c>
      <c r="H7" s="36">
        <f aca="true" t="shared" si="1" ref="H7:H30">F7/E7</f>
        <v>1.1546180963572268</v>
      </c>
    </row>
    <row r="8" spans="1:8" ht="16.5">
      <c r="A8" s="4"/>
      <c r="B8" s="6" t="s">
        <v>80</v>
      </c>
      <c r="C8" s="7"/>
      <c r="D8" s="9">
        <v>4662.4</v>
      </c>
      <c r="E8" s="9">
        <v>1200</v>
      </c>
      <c r="F8" s="9">
        <v>1218</v>
      </c>
      <c r="G8" s="36">
        <f t="shared" si="0"/>
        <v>0.26123884694577904</v>
      </c>
      <c r="H8" s="36">
        <f t="shared" si="1"/>
        <v>1.015</v>
      </c>
    </row>
    <row r="9" spans="1:8" ht="16.5">
      <c r="A9" s="4"/>
      <c r="B9" s="35" t="s">
        <v>189</v>
      </c>
      <c r="C9" s="7"/>
      <c r="D9" s="9">
        <v>703</v>
      </c>
      <c r="E9" s="9">
        <v>300</v>
      </c>
      <c r="F9" s="9">
        <v>615.5</v>
      </c>
      <c r="G9" s="36">
        <f t="shared" si="0"/>
        <v>0.8755334281650071</v>
      </c>
      <c r="H9" s="36">
        <f t="shared" si="1"/>
        <v>2.0516666666666667</v>
      </c>
    </row>
    <row r="10" spans="1:8" ht="16.5">
      <c r="A10" s="4"/>
      <c r="B10" s="35" t="s">
        <v>190</v>
      </c>
      <c r="C10" s="7"/>
      <c r="D10" s="9">
        <v>11367</v>
      </c>
      <c r="E10" s="9">
        <v>500</v>
      </c>
      <c r="F10" s="9">
        <v>741.6</v>
      </c>
      <c r="G10" s="36">
        <f t="shared" si="0"/>
        <v>0.06524148851939826</v>
      </c>
      <c r="H10" s="36">
        <f t="shared" si="1"/>
        <v>1.4832</v>
      </c>
    </row>
    <row r="11" spans="1:8" ht="16.5">
      <c r="A11" s="4"/>
      <c r="B11" s="6" t="s">
        <v>3</v>
      </c>
      <c r="C11" s="7"/>
      <c r="D11" s="9">
        <v>11850</v>
      </c>
      <c r="E11" s="9">
        <v>2450</v>
      </c>
      <c r="F11" s="9">
        <v>2475.7</v>
      </c>
      <c r="G11" s="36">
        <f t="shared" si="0"/>
        <v>0.20891983122362867</v>
      </c>
      <c r="H11" s="36">
        <f t="shared" si="1"/>
        <v>1.0104897959183672</v>
      </c>
    </row>
    <row r="12" spans="1:8" ht="16.5" hidden="1">
      <c r="A12" s="4"/>
      <c r="B12" s="6" t="s">
        <v>49</v>
      </c>
      <c r="C12" s="7"/>
      <c r="D12" s="9">
        <v>0</v>
      </c>
      <c r="E12" s="9">
        <v>0</v>
      </c>
      <c r="F12" s="9">
        <v>0</v>
      </c>
      <c r="G12" s="36" t="e">
        <f t="shared" si="0"/>
        <v>#DIV/0!</v>
      </c>
      <c r="H12" s="36" t="e">
        <f t="shared" si="1"/>
        <v>#DIV/0!</v>
      </c>
    </row>
    <row r="13" spans="1:8" ht="16.5" hidden="1">
      <c r="A13" s="4"/>
      <c r="B13" s="6" t="s">
        <v>46</v>
      </c>
      <c r="C13" s="7"/>
      <c r="D13" s="9">
        <v>0</v>
      </c>
      <c r="E13" s="9">
        <v>0</v>
      </c>
      <c r="F13" s="9">
        <v>0</v>
      </c>
      <c r="G13" s="36" t="e">
        <f t="shared" si="0"/>
        <v>#DIV/0!</v>
      </c>
      <c r="H13" s="36" t="e">
        <f t="shared" si="1"/>
        <v>#DIV/0!</v>
      </c>
    </row>
    <row r="14" spans="1:8" ht="16.5">
      <c r="A14" s="4"/>
      <c r="B14" s="6" t="s">
        <v>4</v>
      </c>
      <c r="C14" s="7"/>
      <c r="D14" s="9">
        <v>1900</v>
      </c>
      <c r="E14" s="9">
        <v>500</v>
      </c>
      <c r="F14" s="9">
        <v>285.6</v>
      </c>
      <c r="G14" s="36">
        <f t="shared" si="0"/>
        <v>0.15031578947368424</v>
      </c>
      <c r="H14" s="36">
        <f t="shared" si="1"/>
        <v>0.5712</v>
      </c>
    </row>
    <row r="15" spans="1:8" ht="16.5">
      <c r="A15" s="4"/>
      <c r="B15" s="35" t="s">
        <v>191</v>
      </c>
      <c r="C15" s="7"/>
      <c r="D15" s="9">
        <v>1600</v>
      </c>
      <c r="E15" s="9">
        <v>400</v>
      </c>
      <c r="F15" s="9">
        <v>514.4</v>
      </c>
      <c r="G15" s="36">
        <f t="shared" si="0"/>
        <v>0.3215</v>
      </c>
      <c r="H15" s="36">
        <f t="shared" si="1"/>
        <v>1.286</v>
      </c>
    </row>
    <row r="16" spans="1:8" ht="16.5" hidden="1">
      <c r="A16" s="4"/>
      <c r="B16" s="6" t="s">
        <v>5</v>
      </c>
      <c r="C16" s="7"/>
      <c r="D16" s="9"/>
      <c r="E16" s="9"/>
      <c r="F16" s="9"/>
      <c r="G16" s="36" t="e">
        <f t="shared" si="0"/>
        <v>#DIV/0!</v>
      </c>
      <c r="H16" s="36" t="e">
        <f t="shared" si="1"/>
        <v>#DIV/0!</v>
      </c>
    </row>
    <row r="17" spans="1:8" ht="33">
      <c r="A17" s="4"/>
      <c r="B17" s="6" t="s">
        <v>192</v>
      </c>
      <c r="C17" s="7"/>
      <c r="D17" s="9">
        <v>300</v>
      </c>
      <c r="E17" s="9">
        <v>75</v>
      </c>
      <c r="F17" s="9">
        <v>66</v>
      </c>
      <c r="G17" s="36">
        <f t="shared" si="0"/>
        <v>0.22</v>
      </c>
      <c r="H17" s="36">
        <f t="shared" si="1"/>
        <v>0.88</v>
      </c>
    </row>
    <row r="18" spans="1:8" ht="16.5" hidden="1">
      <c r="A18" s="4"/>
      <c r="B18" s="6" t="s">
        <v>6</v>
      </c>
      <c r="C18" s="7"/>
      <c r="D18" s="9">
        <v>0</v>
      </c>
      <c r="E18" s="9">
        <v>0</v>
      </c>
      <c r="F18" s="9">
        <v>0</v>
      </c>
      <c r="G18" s="36" t="e">
        <f t="shared" si="0"/>
        <v>#DIV/0!</v>
      </c>
      <c r="H18" s="36" t="e">
        <f t="shared" si="1"/>
        <v>#DIV/0!</v>
      </c>
    </row>
    <row r="19" spans="1:8" ht="16.5" hidden="1">
      <c r="A19" s="4"/>
      <c r="B19" s="6" t="s">
        <v>52</v>
      </c>
      <c r="C19" s="7"/>
      <c r="D19" s="9">
        <v>0</v>
      </c>
      <c r="E19" s="9">
        <v>0</v>
      </c>
      <c r="F19" s="9">
        <v>0</v>
      </c>
      <c r="G19" s="36" t="e">
        <f t="shared" si="0"/>
        <v>#DIV/0!</v>
      </c>
      <c r="H19" s="36" t="e">
        <f t="shared" si="1"/>
        <v>#DIV/0!</v>
      </c>
    </row>
    <row r="20" spans="1:8" ht="33">
      <c r="A20" s="4"/>
      <c r="B20" s="6" t="s">
        <v>193</v>
      </c>
      <c r="C20" s="7"/>
      <c r="D20" s="9">
        <v>400</v>
      </c>
      <c r="E20" s="9">
        <v>100</v>
      </c>
      <c r="F20" s="9">
        <v>66</v>
      </c>
      <c r="G20" s="36">
        <f t="shared" si="0"/>
        <v>0.165</v>
      </c>
      <c r="H20" s="36">
        <f t="shared" si="1"/>
        <v>0.66</v>
      </c>
    </row>
    <row r="21" spans="1:8" ht="16.5">
      <c r="A21" s="4"/>
      <c r="B21" s="6" t="s">
        <v>194</v>
      </c>
      <c r="C21" s="7"/>
      <c r="D21" s="9">
        <v>0</v>
      </c>
      <c r="E21" s="9">
        <v>0</v>
      </c>
      <c r="F21" s="9">
        <v>14.2</v>
      </c>
      <c r="G21" s="36">
        <v>0</v>
      </c>
      <c r="H21" s="36">
        <v>0</v>
      </c>
    </row>
    <row r="22" spans="1:8" ht="16.5" hidden="1">
      <c r="A22" s="4"/>
      <c r="B22" s="6" t="s">
        <v>7</v>
      </c>
      <c r="C22" s="7"/>
      <c r="D22" s="9">
        <v>0</v>
      </c>
      <c r="E22" s="9">
        <v>0</v>
      </c>
      <c r="F22" s="9">
        <v>0</v>
      </c>
      <c r="G22" s="36" t="e">
        <f t="shared" si="0"/>
        <v>#DIV/0!</v>
      </c>
      <c r="H22" s="36" t="e">
        <f t="shared" si="1"/>
        <v>#DIV/0!</v>
      </c>
    </row>
    <row r="23" spans="1:8" ht="33.75" customHeight="1">
      <c r="A23" s="4"/>
      <c r="B23" s="6" t="s">
        <v>8</v>
      </c>
      <c r="C23" s="5"/>
      <c r="D23" s="9">
        <f>D24+D25+D27+D28+D26+D29</f>
        <v>15633.7</v>
      </c>
      <c r="E23" s="9">
        <f>E24+E25+E27+E28+E26+E29</f>
        <v>443.7</v>
      </c>
      <c r="F23" s="9">
        <f>F24+F25+F27+F28+F26+F29</f>
        <v>443.7</v>
      </c>
      <c r="G23" s="36">
        <f t="shared" si="0"/>
        <v>0.028380997460613927</v>
      </c>
      <c r="H23" s="36">
        <f t="shared" si="1"/>
        <v>1</v>
      </c>
    </row>
    <row r="24" spans="1:8" ht="16.5">
      <c r="A24" s="4"/>
      <c r="B24" s="6" t="s">
        <v>9</v>
      </c>
      <c r="C24" s="7"/>
      <c r="D24" s="9">
        <v>1775.1</v>
      </c>
      <c r="E24" s="9">
        <v>443.7</v>
      </c>
      <c r="F24" s="9">
        <v>443.7</v>
      </c>
      <c r="G24" s="36">
        <f t="shared" si="0"/>
        <v>0.2499577488592192</v>
      </c>
      <c r="H24" s="36">
        <f t="shared" si="1"/>
        <v>1</v>
      </c>
    </row>
    <row r="25" spans="1:8" ht="22.5" customHeight="1">
      <c r="A25" s="4"/>
      <c r="B25" s="6" t="s">
        <v>195</v>
      </c>
      <c r="C25" s="7"/>
      <c r="D25" s="9">
        <v>13858.6</v>
      </c>
      <c r="E25" s="9">
        <v>0</v>
      </c>
      <c r="F25" s="9">
        <v>0</v>
      </c>
      <c r="G25" s="36">
        <f t="shared" si="0"/>
        <v>0</v>
      </c>
      <c r="H25" s="36">
        <v>0</v>
      </c>
    </row>
    <row r="26" spans="1:8" ht="16.5" hidden="1">
      <c r="A26" s="4"/>
      <c r="B26" s="10" t="s">
        <v>83</v>
      </c>
      <c r="C26" s="11"/>
      <c r="D26" s="9">
        <v>0</v>
      </c>
      <c r="E26" s="9">
        <v>0</v>
      </c>
      <c r="F26" s="9">
        <v>0</v>
      </c>
      <c r="G26" s="36" t="e">
        <f t="shared" si="0"/>
        <v>#DIV/0!</v>
      </c>
      <c r="H26" s="36" t="e">
        <f t="shared" si="1"/>
        <v>#DIV/0!</v>
      </c>
    </row>
    <row r="27" spans="1:8" ht="16.5" hidden="1">
      <c r="A27" s="4"/>
      <c r="B27" s="6" t="s">
        <v>25</v>
      </c>
      <c r="C27" s="7"/>
      <c r="D27" s="9">
        <v>0</v>
      </c>
      <c r="E27" s="9">
        <v>0</v>
      </c>
      <c r="F27" s="9">
        <v>0</v>
      </c>
      <c r="G27" s="36" t="e">
        <f t="shared" si="0"/>
        <v>#DIV/0!</v>
      </c>
      <c r="H27" s="36" t="e">
        <f t="shared" si="1"/>
        <v>#DIV/0!</v>
      </c>
    </row>
    <row r="28" spans="1:8" ht="29.25" customHeight="1" hidden="1">
      <c r="A28" s="4"/>
      <c r="B28" s="6" t="s">
        <v>10</v>
      </c>
      <c r="C28" s="7"/>
      <c r="D28" s="9">
        <v>0</v>
      </c>
      <c r="E28" s="9">
        <v>0</v>
      </c>
      <c r="F28" s="9">
        <v>0</v>
      </c>
      <c r="G28" s="36" t="e">
        <f t="shared" si="0"/>
        <v>#DIV/0!</v>
      </c>
      <c r="H28" s="36" t="e">
        <f t="shared" si="1"/>
        <v>#DIV/0!</v>
      </c>
    </row>
    <row r="29" spans="1:8" ht="33" customHeight="1" hidden="1" thickBot="1">
      <c r="A29" s="4"/>
      <c r="B29" s="12" t="s">
        <v>60</v>
      </c>
      <c r="C29" s="7"/>
      <c r="D29" s="13">
        <v>0</v>
      </c>
      <c r="E29" s="13">
        <v>0</v>
      </c>
      <c r="F29" s="13">
        <v>0</v>
      </c>
      <c r="G29" s="36" t="e">
        <f t="shared" si="0"/>
        <v>#DIV/0!</v>
      </c>
      <c r="H29" s="36" t="e">
        <f t="shared" si="1"/>
        <v>#DIV/0!</v>
      </c>
    </row>
    <row r="30" spans="1:8" ht="16.5">
      <c r="A30" s="4"/>
      <c r="B30" s="35" t="s">
        <v>196</v>
      </c>
      <c r="C30" s="7"/>
      <c r="D30" s="9">
        <f>D6+D23</f>
        <v>89976.09999999999</v>
      </c>
      <c r="E30" s="9">
        <f>E6+E23</f>
        <v>14478.7</v>
      </c>
      <c r="F30" s="9">
        <f>F6+F23</f>
        <v>16266.5</v>
      </c>
      <c r="G30" s="36">
        <f t="shared" si="0"/>
        <v>0.1807868978539857</v>
      </c>
      <c r="H30" s="36">
        <f t="shared" si="1"/>
        <v>1.1234779365550773</v>
      </c>
    </row>
    <row r="31" spans="1:8" ht="16.5" hidden="1">
      <c r="A31" s="4"/>
      <c r="B31" s="6" t="s">
        <v>50</v>
      </c>
      <c r="C31" s="7"/>
      <c r="D31" s="9">
        <f>D6</f>
        <v>74342.4</v>
      </c>
      <c r="E31" s="9">
        <f>E6</f>
        <v>14035</v>
      </c>
      <c r="F31" s="9">
        <f>F6</f>
        <v>15822.8</v>
      </c>
      <c r="G31" s="8">
        <f t="shared" si="0"/>
        <v>0.21283681990358128</v>
      </c>
      <c r="H31" s="8">
        <f>F31/E31</f>
        <v>1.1273815461346632</v>
      </c>
    </row>
    <row r="32" spans="1:8" ht="16.5">
      <c r="A32" s="48"/>
      <c r="B32" s="49"/>
      <c r="C32" s="49"/>
      <c r="D32" s="49"/>
      <c r="E32" s="49"/>
      <c r="F32" s="49"/>
      <c r="G32" s="49"/>
      <c r="H32" s="50"/>
    </row>
    <row r="33" spans="1:8" ht="15" customHeight="1">
      <c r="A33" s="40" t="s">
        <v>62</v>
      </c>
      <c r="B33" s="41" t="s">
        <v>11</v>
      </c>
      <c r="C33" s="44" t="s">
        <v>63</v>
      </c>
      <c r="D33" s="39" t="s">
        <v>182</v>
      </c>
      <c r="E33" s="42" t="s">
        <v>183</v>
      </c>
      <c r="F33" s="39" t="s">
        <v>184</v>
      </c>
      <c r="G33" s="39" t="s">
        <v>185</v>
      </c>
      <c r="H33" s="42" t="s">
        <v>186</v>
      </c>
    </row>
    <row r="34" spans="1:8" ht="94.5" customHeight="1">
      <c r="A34" s="40"/>
      <c r="B34" s="41"/>
      <c r="C34" s="45"/>
      <c r="D34" s="39"/>
      <c r="E34" s="43"/>
      <c r="F34" s="39"/>
      <c r="G34" s="39"/>
      <c r="H34" s="43"/>
    </row>
    <row r="35" spans="1:8" ht="23.25" customHeight="1">
      <c r="A35" s="34"/>
      <c r="B35" s="31">
        <v>1</v>
      </c>
      <c r="C35" s="33"/>
      <c r="D35" s="31">
        <v>2</v>
      </c>
      <c r="E35" s="32">
        <v>3</v>
      </c>
      <c r="F35" s="31">
        <v>4</v>
      </c>
      <c r="G35" s="31">
        <v>5</v>
      </c>
      <c r="H35" s="32">
        <v>6</v>
      </c>
    </row>
    <row r="36" spans="1:8" ht="16.5">
      <c r="A36" s="5" t="s">
        <v>27</v>
      </c>
      <c r="B36" s="6" t="s">
        <v>12</v>
      </c>
      <c r="C36" s="7"/>
      <c r="D36" s="9">
        <f>D37+D41+D42+D39</f>
        <v>5289.5</v>
      </c>
      <c r="E36" s="9">
        <f>E37+E41+E42+E39</f>
        <v>1164</v>
      </c>
      <c r="F36" s="9">
        <f>F37+F41+F42+F39</f>
        <v>412.1</v>
      </c>
      <c r="G36" s="36">
        <f>F36/D36</f>
        <v>0.07790906512902922</v>
      </c>
      <c r="H36" s="36">
        <f>F36/E36</f>
        <v>0.35403780068728524</v>
      </c>
    </row>
    <row r="37" spans="1:8" ht="69" customHeight="1" hidden="1">
      <c r="A37" s="7" t="s">
        <v>28</v>
      </c>
      <c r="B37" s="6" t="s">
        <v>118</v>
      </c>
      <c r="C37" s="7"/>
      <c r="D37" s="9">
        <f>D38</f>
        <v>0</v>
      </c>
      <c r="E37" s="9">
        <f>E38</f>
        <v>0</v>
      </c>
      <c r="F37" s="9">
        <f>F38</f>
        <v>0</v>
      </c>
      <c r="G37" s="36" t="e">
        <f aca="true" t="shared" si="2" ref="G37:G100">F37/D37</f>
        <v>#DIV/0!</v>
      </c>
      <c r="H37" s="36" t="e">
        <f aca="true" t="shared" si="3" ref="H37:H100">F37/E37</f>
        <v>#DIV/0!</v>
      </c>
    </row>
    <row r="38" spans="1:8" ht="55.5" customHeight="1" hidden="1">
      <c r="A38" s="14"/>
      <c r="B38" s="15" t="s">
        <v>78</v>
      </c>
      <c r="C38" s="14" t="s">
        <v>28</v>
      </c>
      <c r="D38" s="16">
        <v>0</v>
      </c>
      <c r="E38" s="16">
        <v>0</v>
      </c>
      <c r="F38" s="16">
        <v>0</v>
      </c>
      <c r="G38" s="36" t="e">
        <f t="shared" si="2"/>
        <v>#DIV/0!</v>
      </c>
      <c r="H38" s="36" t="e">
        <f t="shared" si="3"/>
        <v>#DIV/0!</v>
      </c>
    </row>
    <row r="39" spans="1:8" ht="55.5" customHeight="1">
      <c r="A39" s="14" t="s">
        <v>73</v>
      </c>
      <c r="B39" s="15" t="s">
        <v>122</v>
      </c>
      <c r="C39" s="14" t="s">
        <v>73</v>
      </c>
      <c r="D39" s="16">
        <f>D40</f>
        <v>1036</v>
      </c>
      <c r="E39" s="16">
        <f>E40</f>
        <v>0</v>
      </c>
      <c r="F39" s="16">
        <f>F40</f>
        <v>0</v>
      </c>
      <c r="G39" s="38">
        <f t="shared" si="2"/>
        <v>0</v>
      </c>
      <c r="H39" s="38">
        <v>0</v>
      </c>
    </row>
    <row r="40" spans="1:8" ht="40.5" customHeight="1">
      <c r="A40" s="14"/>
      <c r="B40" s="15" t="s">
        <v>137</v>
      </c>
      <c r="C40" s="14" t="s">
        <v>136</v>
      </c>
      <c r="D40" s="16">
        <v>1036</v>
      </c>
      <c r="E40" s="16">
        <v>0</v>
      </c>
      <c r="F40" s="16">
        <v>0</v>
      </c>
      <c r="G40" s="38">
        <f t="shared" si="2"/>
        <v>0</v>
      </c>
      <c r="H40" s="38">
        <v>0</v>
      </c>
    </row>
    <row r="41" spans="1:8" ht="33.75" customHeight="1">
      <c r="A41" s="7" t="s">
        <v>29</v>
      </c>
      <c r="B41" s="6" t="s">
        <v>69</v>
      </c>
      <c r="C41" s="7" t="s">
        <v>29</v>
      </c>
      <c r="D41" s="9">
        <v>200</v>
      </c>
      <c r="E41" s="9">
        <v>0</v>
      </c>
      <c r="F41" s="9">
        <v>0</v>
      </c>
      <c r="G41" s="36">
        <f t="shared" si="2"/>
        <v>0</v>
      </c>
      <c r="H41" s="36">
        <v>0</v>
      </c>
    </row>
    <row r="42" spans="1:9" ht="37.5" customHeight="1">
      <c r="A42" s="7" t="s">
        <v>54</v>
      </c>
      <c r="B42" s="6" t="s">
        <v>197</v>
      </c>
      <c r="C42" s="7"/>
      <c r="D42" s="9">
        <f>D43+D45+D46+D48+D47+D44</f>
        <v>4053.5</v>
      </c>
      <c r="E42" s="9">
        <f>E43+E45+E46+E48+E47+E44</f>
        <v>1164</v>
      </c>
      <c r="F42" s="9">
        <f>F43+F45+F46+F48+F47+F44</f>
        <v>412.1</v>
      </c>
      <c r="G42" s="36">
        <f t="shared" si="2"/>
        <v>0.10166522758110276</v>
      </c>
      <c r="H42" s="36">
        <f t="shared" si="3"/>
        <v>0.35403780068728524</v>
      </c>
      <c r="I42" s="17"/>
    </row>
    <row r="43" spans="1:9" s="19" customFormat="1" ht="55.5" customHeight="1">
      <c r="A43" s="14"/>
      <c r="B43" s="15" t="s">
        <v>76</v>
      </c>
      <c r="C43" s="14" t="s">
        <v>88</v>
      </c>
      <c r="D43" s="16">
        <v>660</v>
      </c>
      <c r="E43" s="16">
        <v>244.2</v>
      </c>
      <c r="F43" s="16">
        <v>224</v>
      </c>
      <c r="G43" s="38">
        <f t="shared" si="2"/>
        <v>0.3393939393939394</v>
      </c>
      <c r="H43" s="38">
        <f t="shared" si="3"/>
        <v>0.9172809172809173</v>
      </c>
      <c r="I43" s="18"/>
    </row>
    <row r="44" spans="1:9" s="19" customFormat="1" ht="39.75" customHeight="1" hidden="1">
      <c r="A44" s="14"/>
      <c r="B44" s="15" t="s">
        <v>117</v>
      </c>
      <c r="C44" s="14" t="s">
        <v>116</v>
      </c>
      <c r="D44" s="16">
        <v>0</v>
      </c>
      <c r="E44" s="16">
        <v>0</v>
      </c>
      <c r="F44" s="16">
        <v>0</v>
      </c>
      <c r="G44" s="38" t="e">
        <f t="shared" si="2"/>
        <v>#DIV/0!</v>
      </c>
      <c r="H44" s="38" t="e">
        <f t="shared" si="3"/>
        <v>#DIV/0!</v>
      </c>
      <c r="I44" s="18"/>
    </row>
    <row r="45" spans="1:9" s="19" customFormat="1" ht="51.75" customHeight="1">
      <c r="A45" s="14"/>
      <c r="B45" s="15" t="s">
        <v>113</v>
      </c>
      <c r="C45" s="14" t="s">
        <v>101</v>
      </c>
      <c r="D45" s="16">
        <v>334.5</v>
      </c>
      <c r="E45" s="16">
        <v>229.2</v>
      </c>
      <c r="F45" s="16">
        <v>153</v>
      </c>
      <c r="G45" s="38">
        <f t="shared" si="2"/>
        <v>0.45739910313901344</v>
      </c>
      <c r="H45" s="38">
        <f t="shared" si="3"/>
        <v>0.6675392670157069</v>
      </c>
      <c r="I45" s="18"/>
    </row>
    <row r="46" spans="1:9" s="19" customFormat="1" ht="31.5" customHeight="1">
      <c r="A46" s="14"/>
      <c r="B46" s="15" t="s">
        <v>75</v>
      </c>
      <c r="C46" s="14" t="s">
        <v>84</v>
      </c>
      <c r="D46" s="16">
        <v>29</v>
      </c>
      <c r="E46" s="16">
        <v>20.3</v>
      </c>
      <c r="F46" s="16">
        <v>0</v>
      </c>
      <c r="G46" s="38">
        <f t="shared" si="2"/>
        <v>0</v>
      </c>
      <c r="H46" s="38">
        <f t="shared" si="3"/>
        <v>0</v>
      </c>
      <c r="I46" s="18"/>
    </row>
    <row r="47" spans="1:9" s="19" customFormat="1" ht="31.5" customHeight="1">
      <c r="A47" s="14"/>
      <c r="B47" s="15" t="s">
        <v>89</v>
      </c>
      <c r="C47" s="14" t="s">
        <v>90</v>
      </c>
      <c r="D47" s="16">
        <v>2800</v>
      </c>
      <c r="E47" s="16">
        <v>630</v>
      </c>
      <c r="F47" s="16">
        <v>0</v>
      </c>
      <c r="G47" s="38">
        <f t="shared" si="2"/>
        <v>0</v>
      </c>
      <c r="H47" s="38">
        <f t="shared" si="3"/>
        <v>0</v>
      </c>
      <c r="I47" s="18"/>
    </row>
    <row r="48" spans="1:9" s="19" customFormat="1" ht="33">
      <c r="A48" s="14"/>
      <c r="B48" s="15" t="s">
        <v>79</v>
      </c>
      <c r="C48" s="14" t="s">
        <v>87</v>
      </c>
      <c r="D48" s="16">
        <v>230</v>
      </c>
      <c r="E48" s="16">
        <v>40.3</v>
      </c>
      <c r="F48" s="16">
        <v>35.1</v>
      </c>
      <c r="G48" s="38">
        <f t="shared" si="2"/>
        <v>0.15260869565217391</v>
      </c>
      <c r="H48" s="38">
        <f t="shared" si="3"/>
        <v>0.870967741935484</v>
      </c>
      <c r="I48" s="18"/>
    </row>
    <row r="49" spans="1:8" ht="51" customHeight="1">
      <c r="A49" s="20" t="s">
        <v>30</v>
      </c>
      <c r="B49" s="37" t="s">
        <v>13</v>
      </c>
      <c r="C49" s="34"/>
      <c r="D49" s="9">
        <f>D50</f>
        <v>990</v>
      </c>
      <c r="E49" s="9">
        <f>E50</f>
        <v>432.5</v>
      </c>
      <c r="F49" s="9">
        <f>F50</f>
        <v>431.5</v>
      </c>
      <c r="G49" s="36">
        <f t="shared" si="2"/>
        <v>0.43585858585858583</v>
      </c>
      <c r="H49" s="36">
        <f t="shared" si="3"/>
        <v>0.9976878612716763</v>
      </c>
    </row>
    <row r="50" spans="1:8" ht="57.75" customHeight="1">
      <c r="A50" s="7" t="s">
        <v>61</v>
      </c>
      <c r="B50" s="6" t="s">
        <v>70</v>
      </c>
      <c r="C50" s="7"/>
      <c r="D50" s="9">
        <f>D51+D56</f>
        <v>990</v>
      </c>
      <c r="E50" s="9">
        <f>E51+E56</f>
        <v>432.5</v>
      </c>
      <c r="F50" s="9">
        <f>F51+F56</f>
        <v>431.5</v>
      </c>
      <c r="G50" s="36">
        <f t="shared" si="2"/>
        <v>0.43585858585858583</v>
      </c>
      <c r="H50" s="36">
        <f t="shared" si="3"/>
        <v>0.9976878612716763</v>
      </c>
    </row>
    <row r="51" spans="1:8" ht="100.5" customHeight="1">
      <c r="A51" s="7"/>
      <c r="B51" s="6" t="s">
        <v>124</v>
      </c>
      <c r="C51" s="7" t="s">
        <v>123</v>
      </c>
      <c r="D51" s="9">
        <f>D52+D53+D54+D55</f>
        <v>690</v>
      </c>
      <c r="E51" s="9">
        <f>E52+E53+E54+E55</f>
        <v>132.5</v>
      </c>
      <c r="F51" s="9">
        <f>F52+F53+F54+F55</f>
        <v>131.5</v>
      </c>
      <c r="G51" s="36">
        <f t="shared" si="2"/>
        <v>0.19057971014492753</v>
      </c>
      <c r="H51" s="36">
        <f t="shared" si="3"/>
        <v>0.9924528301886792</v>
      </c>
    </row>
    <row r="52" spans="1:9" s="19" customFormat="1" ht="36" customHeight="1">
      <c r="A52" s="14"/>
      <c r="B52" s="15" t="s">
        <v>102</v>
      </c>
      <c r="C52" s="14" t="s">
        <v>103</v>
      </c>
      <c r="D52" s="16">
        <v>150</v>
      </c>
      <c r="E52" s="16">
        <v>0</v>
      </c>
      <c r="F52" s="16">
        <v>0</v>
      </c>
      <c r="G52" s="38">
        <f t="shared" si="2"/>
        <v>0</v>
      </c>
      <c r="H52" s="38">
        <v>0</v>
      </c>
      <c r="I52" s="21"/>
    </row>
    <row r="53" spans="1:9" s="19" customFormat="1" ht="66.75" customHeight="1">
      <c r="A53" s="14"/>
      <c r="B53" s="15" t="s">
        <v>104</v>
      </c>
      <c r="C53" s="14" t="s">
        <v>105</v>
      </c>
      <c r="D53" s="16">
        <v>530</v>
      </c>
      <c r="E53" s="16">
        <v>132.5</v>
      </c>
      <c r="F53" s="16">
        <v>131.5</v>
      </c>
      <c r="G53" s="38">
        <f t="shared" si="2"/>
        <v>0.2481132075471698</v>
      </c>
      <c r="H53" s="38">
        <f t="shared" si="3"/>
        <v>0.9924528301886792</v>
      </c>
      <c r="I53" s="21"/>
    </row>
    <row r="54" spans="1:9" s="19" customFormat="1" ht="66.75" customHeight="1" hidden="1">
      <c r="A54" s="14"/>
      <c r="B54" s="15" t="s">
        <v>107</v>
      </c>
      <c r="C54" s="14" t="s">
        <v>106</v>
      </c>
      <c r="D54" s="16">
        <v>0</v>
      </c>
      <c r="E54" s="16">
        <v>0</v>
      </c>
      <c r="F54" s="16">
        <v>0</v>
      </c>
      <c r="G54" s="38" t="e">
        <f t="shared" si="2"/>
        <v>#DIV/0!</v>
      </c>
      <c r="H54" s="38" t="e">
        <f t="shared" si="3"/>
        <v>#DIV/0!</v>
      </c>
      <c r="I54" s="21"/>
    </row>
    <row r="55" spans="1:9" s="19" customFormat="1" ht="51.75" customHeight="1">
      <c r="A55" s="14"/>
      <c r="B55" s="15" t="s">
        <v>108</v>
      </c>
      <c r="C55" s="14" t="s">
        <v>109</v>
      </c>
      <c r="D55" s="16">
        <v>10</v>
      </c>
      <c r="E55" s="16">
        <v>0</v>
      </c>
      <c r="F55" s="16">
        <v>0</v>
      </c>
      <c r="G55" s="38">
        <f t="shared" si="2"/>
        <v>0</v>
      </c>
      <c r="H55" s="38">
        <v>0</v>
      </c>
      <c r="I55" s="21"/>
    </row>
    <row r="56" spans="1:9" s="19" customFormat="1" ht="41.25" customHeight="1">
      <c r="A56" s="14"/>
      <c r="B56" s="15" t="s">
        <v>175</v>
      </c>
      <c r="C56" s="14" t="s">
        <v>174</v>
      </c>
      <c r="D56" s="16">
        <v>300</v>
      </c>
      <c r="E56" s="16">
        <v>300</v>
      </c>
      <c r="F56" s="16">
        <v>300</v>
      </c>
      <c r="G56" s="38">
        <f t="shared" si="2"/>
        <v>1</v>
      </c>
      <c r="H56" s="38">
        <f t="shared" si="3"/>
        <v>1</v>
      </c>
      <c r="I56" s="21"/>
    </row>
    <row r="57" spans="1:8" ht="34.5" customHeight="1">
      <c r="A57" s="5" t="s">
        <v>31</v>
      </c>
      <c r="B57" s="6" t="s">
        <v>14</v>
      </c>
      <c r="C57" s="7"/>
      <c r="D57" s="9">
        <f>D58+D60+D66</f>
        <v>5791.799999999999</v>
      </c>
      <c r="E57" s="9">
        <f>E58+E60+E66</f>
        <v>689.4</v>
      </c>
      <c r="F57" s="9">
        <f>F58+F60+F66</f>
        <v>24.4</v>
      </c>
      <c r="G57" s="36">
        <f t="shared" si="2"/>
        <v>0.004212852653751856</v>
      </c>
      <c r="H57" s="36">
        <f t="shared" si="3"/>
        <v>0.035393095445314764</v>
      </c>
    </row>
    <row r="58" spans="1:8" ht="34.5" customHeight="1">
      <c r="A58" s="5" t="s">
        <v>97</v>
      </c>
      <c r="B58" s="6" t="s">
        <v>114</v>
      </c>
      <c r="C58" s="7"/>
      <c r="D58" s="9">
        <f>D59</f>
        <v>100</v>
      </c>
      <c r="E58" s="9">
        <f>E59</f>
        <v>25</v>
      </c>
      <c r="F58" s="9">
        <f>F59</f>
        <v>0</v>
      </c>
      <c r="G58" s="36">
        <f t="shared" si="2"/>
        <v>0</v>
      </c>
      <c r="H58" s="36">
        <f t="shared" si="3"/>
        <v>0</v>
      </c>
    </row>
    <row r="59" spans="1:8" ht="87" customHeight="1">
      <c r="A59" s="5"/>
      <c r="B59" s="6" t="s">
        <v>141</v>
      </c>
      <c r="C59" s="7" t="s">
        <v>142</v>
      </c>
      <c r="D59" s="9">
        <v>100</v>
      </c>
      <c r="E59" s="9">
        <v>25</v>
      </c>
      <c r="F59" s="9">
        <v>0</v>
      </c>
      <c r="G59" s="36">
        <f t="shared" si="2"/>
        <v>0</v>
      </c>
      <c r="H59" s="36">
        <f t="shared" si="3"/>
        <v>0</v>
      </c>
    </row>
    <row r="60" spans="1:8" ht="39.75" customHeight="1">
      <c r="A60" s="5" t="s">
        <v>51</v>
      </c>
      <c r="B60" s="6" t="s">
        <v>71</v>
      </c>
      <c r="C60" s="7"/>
      <c r="D60" s="9">
        <f>D62+D61</f>
        <v>5662.4</v>
      </c>
      <c r="E60" s="9">
        <f>E62+E61+E65</f>
        <v>640</v>
      </c>
      <c r="F60" s="9">
        <f>F62+F61+F65</f>
        <v>0</v>
      </c>
      <c r="G60" s="36">
        <f t="shared" si="2"/>
        <v>0</v>
      </c>
      <c r="H60" s="36">
        <f t="shared" si="3"/>
        <v>0</v>
      </c>
    </row>
    <row r="61" spans="1:8" ht="69" customHeight="1" hidden="1">
      <c r="A61" s="5"/>
      <c r="B61" s="6" t="s">
        <v>81</v>
      </c>
      <c r="C61" s="7" t="s">
        <v>82</v>
      </c>
      <c r="D61" s="9">
        <v>0</v>
      </c>
      <c r="E61" s="9">
        <v>0</v>
      </c>
      <c r="F61" s="9">
        <v>0</v>
      </c>
      <c r="G61" s="36" t="e">
        <f t="shared" si="2"/>
        <v>#DIV/0!</v>
      </c>
      <c r="H61" s="36" t="e">
        <f t="shared" si="3"/>
        <v>#DIV/0!</v>
      </c>
    </row>
    <row r="62" spans="1:8" ht="72.75" customHeight="1">
      <c r="A62" s="5"/>
      <c r="B62" s="6" t="s">
        <v>92</v>
      </c>
      <c r="C62" s="7" t="s">
        <v>140</v>
      </c>
      <c r="D62" s="9">
        <f>D63+D64+D65</f>
        <v>5662.4</v>
      </c>
      <c r="E62" s="9">
        <f>E63+E64+E65</f>
        <v>520</v>
      </c>
      <c r="F62" s="9">
        <f>F63+F64+F65</f>
        <v>0</v>
      </c>
      <c r="G62" s="36">
        <f t="shared" si="2"/>
        <v>0</v>
      </c>
      <c r="H62" s="36">
        <f t="shared" si="3"/>
        <v>0</v>
      </c>
    </row>
    <row r="63" spans="1:8" ht="51" customHeight="1">
      <c r="A63" s="7"/>
      <c r="B63" s="15" t="s">
        <v>138</v>
      </c>
      <c r="C63" s="7" t="s">
        <v>115</v>
      </c>
      <c r="D63" s="16">
        <v>2000</v>
      </c>
      <c r="E63" s="16">
        <v>0</v>
      </c>
      <c r="F63" s="16">
        <v>0</v>
      </c>
      <c r="G63" s="38">
        <f t="shared" si="2"/>
        <v>0</v>
      </c>
      <c r="H63" s="38">
        <v>0</v>
      </c>
    </row>
    <row r="64" spans="1:8" ht="57" customHeight="1">
      <c r="A64" s="7"/>
      <c r="B64" s="15" t="s">
        <v>139</v>
      </c>
      <c r="C64" s="14" t="s">
        <v>91</v>
      </c>
      <c r="D64" s="16">
        <v>3262.4</v>
      </c>
      <c r="E64" s="16">
        <v>400</v>
      </c>
      <c r="F64" s="16">
        <v>0</v>
      </c>
      <c r="G64" s="38">
        <f t="shared" si="2"/>
        <v>0</v>
      </c>
      <c r="H64" s="38">
        <f t="shared" si="3"/>
        <v>0</v>
      </c>
    </row>
    <row r="65" spans="1:8" ht="49.5" customHeight="1">
      <c r="A65" s="5"/>
      <c r="B65" s="15" t="s">
        <v>173</v>
      </c>
      <c r="C65" s="14" t="s">
        <v>176</v>
      </c>
      <c r="D65" s="16">
        <v>400</v>
      </c>
      <c r="E65" s="16">
        <v>120</v>
      </c>
      <c r="F65" s="16">
        <v>0</v>
      </c>
      <c r="G65" s="38">
        <f t="shared" si="2"/>
        <v>0</v>
      </c>
      <c r="H65" s="38">
        <f t="shared" si="3"/>
        <v>0</v>
      </c>
    </row>
    <row r="66" spans="1:8" ht="45.75" customHeight="1">
      <c r="A66" s="5" t="s">
        <v>32</v>
      </c>
      <c r="B66" s="6" t="s">
        <v>74</v>
      </c>
      <c r="C66" s="14"/>
      <c r="D66" s="16">
        <f>D67</f>
        <v>29.4</v>
      </c>
      <c r="E66" s="16">
        <f>E67</f>
        <v>24.4</v>
      </c>
      <c r="F66" s="16">
        <f>F67</f>
        <v>24.4</v>
      </c>
      <c r="G66" s="36">
        <f t="shared" si="2"/>
        <v>0.8299319727891157</v>
      </c>
      <c r="H66" s="36">
        <f t="shared" si="3"/>
        <v>1</v>
      </c>
    </row>
    <row r="67" spans="1:8" ht="37.5" customHeight="1">
      <c r="A67" s="5"/>
      <c r="B67" s="15" t="s">
        <v>53</v>
      </c>
      <c r="C67" s="14" t="s">
        <v>96</v>
      </c>
      <c r="D67" s="16">
        <v>29.4</v>
      </c>
      <c r="E67" s="16">
        <v>24.4</v>
      </c>
      <c r="F67" s="16">
        <v>24.4</v>
      </c>
      <c r="G67" s="36">
        <f t="shared" si="2"/>
        <v>0.8299319727891157</v>
      </c>
      <c r="H67" s="36">
        <f t="shared" si="3"/>
        <v>1</v>
      </c>
    </row>
    <row r="68" spans="1:8" ht="30.75" customHeight="1">
      <c r="A68" s="5" t="s">
        <v>33</v>
      </c>
      <c r="B68" s="6" t="s">
        <v>15</v>
      </c>
      <c r="C68" s="7"/>
      <c r="D68" s="9">
        <f>D69+D73+D81</f>
        <v>49272.100000000006</v>
      </c>
      <c r="E68" s="9">
        <f>E69+E73+E81</f>
        <v>15787.799999999997</v>
      </c>
      <c r="F68" s="9">
        <f>F69+F73+F81</f>
        <v>8988.900000000001</v>
      </c>
      <c r="G68" s="36">
        <f t="shared" si="2"/>
        <v>0.18243387231313463</v>
      </c>
      <c r="H68" s="36">
        <f t="shared" si="3"/>
        <v>0.5693573518792994</v>
      </c>
    </row>
    <row r="69" spans="1:8" ht="21.75" customHeight="1">
      <c r="A69" s="5" t="s">
        <v>34</v>
      </c>
      <c r="B69" s="6" t="s">
        <v>16</v>
      </c>
      <c r="C69" s="7"/>
      <c r="D69" s="9">
        <f>D72+D71+D70</f>
        <v>2000.1</v>
      </c>
      <c r="E69" s="9">
        <f>E72+E71+E70</f>
        <v>486.9</v>
      </c>
      <c r="F69" s="9">
        <f>F72+F71+F70</f>
        <v>252.7</v>
      </c>
      <c r="G69" s="36">
        <f t="shared" si="2"/>
        <v>0.1263436828158592</v>
      </c>
      <c r="H69" s="36">
        <f t="shared" si="3"/>
        <v>0.518997740809201</v>
      </c>
    </row>
    <row r="70" spans="1:8" ht="70.5" customHeight="1">
      <c r="A70" s="5"/>
      <c r="B70" s="15" t="s">
        <v>93</v>
      </c>
      <c r="C70" s="14" t="s">
        <v>94</v>
      </c>
      <c r="D70" s="16">
        <v>1000</v>
      </c>
      <c r="E70" s="16">
        <v>183</v>
      </c>
      <c r="F70" s="16">
        <v>182.7</v>
      </c>
      <c r="G70" s="38">
        <f t="shared" si="2"/>
        <v>0.1827</v>
      </c>
      <c r="H70" s="38">
        <f t="shared" si="3"/>
        <v>0.9983606557377048</v>
      </c>
    </row>
    <row r="71" spans="1:8" ht="70.5" customHeight="1">
      <c r="A71" s="7"/>
      <c r="B71" s="15" t="s">
        <v>144</v>
      </c>
      <c r="C71" s="22" t="s">
        <v>143</v>
      </c>
      <c r="D71" s="16">
        <v>100</v>
      </c>
      <c r="E71" s="16">
        <v>70</v>
      </c>
      <c r="F71" s="16">
        <v>70</v>
      </c>
      <c r="G71" s="38">
        <f t="shared" si="2"/>
        <v>0.7</v>
      </c>
      <c r="H71" s="38">
        <f t="shared" si="3"/>
        <v>1</v>
      </c>
    </row>
    <row r="72" spans="1:8" ht="37.5" customHeight="1">
      <c r="A72" s="5"/>
      <c r="B72" s="15" t="s">
        <v>66</v>
      </c>
      <c r="C72" s="14" t="s">
        <v>95</v>
      </c>
      <c r="D72" s="16">
        <v>900.1</v>
      </c>
      <c r="E72" s="16">
        <v>233.9</v>
      </c>
      <c r="F72" s="16">
        <v>0</v>
      </c>
      <c r="G72" s="38">
        <f t="shared" si="2"/>
        <v>0</v>
      </c>
      <c r="H72" s="38">
        <f t="shared" si="3"/>
        <v>0</v>
      </c>
    </row>
    <row r="73" spans="1:8" ht="27" customHeight="1">
      <c r="A73" s="5" t="s">
        <v>35</v>
      </c>
      <c r="B73" s="6" t="s">
        <v>119</v>
      </c>
      <c r="C73" s="7"/>
      <c r="D73" s="9">
        <f>D74</f>
        <v>6000</v>
      </c>
      <c r="E73" s="9">
        <f>E74</f>
        <v>1400</v>
      </c>
      <c r="F73" s="9">
        <f>F74</f>
        <v>0</v>
      </c>
      <c r="G73" s="36">
        <f t="shared" si="2"/>
        <v>0</v>
      </c>
      <c r="H73" s="36">
        <f t="shared" si="3"/>
        <v>0</v>
      </c>
    </row>
    <row r="74" spans="1:9" s="19" customFormat="1" ht="51" customHeight="1">
      <c r="A74" s="23"/>
      <c r="B74" s="15" t="s">
        <v>112</v>
      </c>
      <c r="C74" s="14" t="s">
        <v>98</v>
      </c>
      <c r="D74" s="16">
        <f>D75+D80+D76+D77+D78+D79</f>
        <v>6000</v>
      </c>
      <c r="E74" s="16">
        <f>E75+E80+E76+E77+E78+E79</f>
        <v>1400</v>
      </c>
      <c r="F74" s="16">
        <f>F75+F80+F76+F77+F78+F79</f>
        <v>0</v>
      </c>
      <c r="G74" s="38">
        <f t="shared" si="2"/>
        <v>0</v>
      </c>
      <c r="H74" s="38">
        <f t="shared" si="3"/>
        <v>0</v>
      </c>
      <c r="I74" s="21"/>
    </row>
    <row r="75" spans="1:9" s="19" customFormat="1" ht="56.25" customHeight="1" hidden="1">
      <c r="A75" s="23"/>
      <c r="B75" s="15" t="s">
        <v>110</v>
      </c>
      <c r="C75" s="14" t="s">
        <v>111</v>
      </c>
      <c r="D75" s="16">
        <v>0</v>
      </c>
      <c r="E75" s="16">
        <v>0</v>
      </c>
      <c r="F75" s="16">
        <v>0</v>
      </c>
      <c r="G75" s="38" t="e">
        <f t="shared" si="2"/>
        <v>#DIV/0!</v>
      </c>
      <c r="H75" s="38" t="e">
        <f t="shared" si="3"/>
        <v>#DIV/0!</v>
      </c>
      <c r="I75" s="21"/>
    </row>
    <row r="76" spans="1:9" s="19" customFormat="1" ht="70.5" customHeight="1" hidden="1">
      <c r="A76" s="23"/>
      <c r="B76" s="15" t="s">
        <v>126</v>
      </c>
      <c r="C76" s="14" t="s">
        <v>125</v>
      </c>
      <c r="D76" s="16">
        <v>0</v>
      </c>
      <c r="E76" s="16">
        <v>0</v>
      </c>
      <c r="F76" s="16">
        <v>0</v>
      </c>
      <c r="G76" s="38" t="e">
        <f t="shared" si="2"/>
        <v>#DIV/0!</v>
      </c>
      <c r="H76" s="38" t="e">
        <f t="shared" si="3"/>
        <v>#DIV/0!</v>
      </c>
      <c r="I76" s="21"/>
    </row>
    <row r="77" spans="1:9" s="19" customFormat="1" ht="56.25" customHeight="1" hidden="1">
      <c r="A77" s="23"/>
      <c r="B77" s="15" t="s">
        <v>128</v>
      </c>
      <c r="C77" s="14" t="s">
        <v>127</v>
      </c>
      <c r="D77" s="16">
        <v>0</v>
      </c>
      <c r="E77" s="16">
        <v>0</v>
      </c>
      <c r="F77" s="16">
        <v>0</v>
      </c>
      <c r="G77" s="38" t="e">
        <f t="shared" si="2"/>
        <v>#DIV/0!</v>
      </c>
      <c r="H77" s="38" t="e">
        <f t="shared" si="3"/>
        <v>#DIV/0!</v>
      </c>
      <c r="I77" s="21"/>
    </row>
    <row r="78" spans="1:9" s="19" customFormat="1" ht="75" customHeight="1">
      <c r="A78" s="23"/>
      <c r="B78" s="15" t="s">
        <v>130</v>
      </c>
      <c r="C78" s="14" t="s">
        <v>129</v>
      </c>
      <c r="D78" s="16">
        <v>2000</v>
      </c>
      <c r="E78" s="16">
        <v>1400</v>
      </c>
      <c r="F78" s="16">
        <v>0</v>
      </c>
      <c r="G78" s="38">
        <f t="shared" si="2"/>
        <v>0</v>
      </c>
      <c r="H78" s="38">
        <f t="shared" si="3"/>
        <v>0</v>
      </c>
      <c r="I78" s="21"/>
    </row>
    <row r="79" spans="1:9" s="19" customFormat="1" ht="88.5" customHeight="1" hidden="1">
      <c r="A79" s="23"/>
      <c r="B79" s="15" t="s">
        <v>132</v>
      </c>
      <c r="C79" s="14" t="s">
        <v>131</v>
      </c>
      <c r="D79" s="16">
        <v>0</v>
      </c>
      <c r="E79" s="16">
        <v>0</v>
      </c>
      <c r="F79" s="16">
        <v>0</v>
      </c>
      <c r="G79" s="38" t="e">
        <f t="shared" si="2"/>
        <v>#DIV/0!</v>
      </c>
      <c r="H79" s="38" t="e">
        <f t="shared" si="3"/>
        <v>#DIV/0!</v>
      </c>
      <c r="I79" s="21"/>
    </row>
    <row r="80" spans="1:9" s="19" customFormat="1" ht="51.75" customHeight="1">
      <c r="A80" s="23"/>
      <c r="B80" s="15" t="s">
        <v>135</v>
      </c>
      <c r="C80" s="14" t="s">
        <v>134</v>
      </c>
      <c r="D80" s="16">
        <v>4000</v>
      </c>
      <c r="E80" s="16">
        <v>0</v>
      </c>
      <c r="F80" s="16">
        <v>0</v>
      </c>
      <c r="G80" s="38">
        <f t="shared" si="2"/>
        <v>0</v>
      </c>
      <c r="H80" s="38">
        <v>0</v>
      </c>
      <c r="I80" s="21"/>
    </row>
    <row r="81" spans="1:9" s="19" customFormat="1" ht="28.5" customHeight="1">
      <c r="A81" s="23" t="s">
        <v>17</v>
      </c>
      <c r="B81" s="6" t="s">
        <v>18</v>
      </c>
      <c r="C81" s="7"/>
      <c r="D81" s="9">
        <f>D82</f>
        <v>41272.00000000001</v>
      </c>
      <c r="E81" s="9">
        <f>E82</f>
        <v>13900.899999999998</v>
      </c>
      <c r="F81" s="9">
        <f>F82</f>
        <v>8736.2</v>
      </c>
      <c r="G81" s="36">
        <f t="shared" si="2"/>
        <v>0.2116737739872068</v>
      </c>
      <c r="H81" s="36">
        <f t="shared" si="3"/>
        <v>0.6284629052795144</v>
      </c>
      <c r="I81" s="21"/>
    </row>
    <row r="82" spans="1:9" s="19" customFormat="1" ht="72" customHeight="1">
      <c r="A82" s="5"/>
      <c r="B82" s="6" t="s">
        <v>145</v>
      </c>
      <c r="C82" s="7"/>
      <c r="D82" s="9">
        <f>D83+D84+D85+D86+D87+D88+D89+D90+D91+D96+D97+D98+D92+D93+D94+D95</f>
        <v>41272.00000000001</v>
      </c>
      <c r="E82" s="9">
        <f>E83+E84+E85+E86+E87+E88+E89+E90+E91+E96+E97+E98+E92+E93+E94+E95</f>
        <v>13900.899999999998</v>
      </c>
      <c r="F82" s="9">
        <f>F83+F84+F85+F86+F87+F88+F89+F90+F91+F96+F97+F98+F92+F93+F94+F95</f>
        <v>8736.2</v>
      </c>
      <c r="G82" s="36">
        <f t="shared" si="2"/>
        <v>0.2116737739872068</v>
      </c>
      <c r="H82" s="36">
        <f t="shared" si="3"/>
        <v>0.6284629052795144</v>
      </c>
      <c r="I82" s="21"/>
    </row>
    <row r="83" spans="1:9" s="19" customFormat="1" ht="37.5" customHeight="1">
      <c r="A83" s="14"/>
      <c r="B83" s="15" t="s">
        <v>147</v>
      </c>
      <c r="C83" s="14" t="s">
        <v>146</v>
      </c>
      <c r="D83" s="16">
        <v>200</v>
      </c>
      <c r="E83" s="16">
        <v>130</v>
      </c>
      <c r="F83" s="16">
        <v>0</v>
      </c>
      <c r="G83" s="38">
        <f t="shared" si="2"/>
        <v>0</v>
      </c>
      <c r="H83" s="38">
        <f t="shared" si="3"/>
        <v>0</v>
      </c>
      <c r="I83" s="21"/>
    </row>
    <row r="84" spans="1:9" s="19" customFormat="1" ht="39.75" customHeight="1">
      <c r="A84" s="14"/>
      <c r="B84" s="15" t="s">
        <v>149</v>
      </c>
      <c r="C84" s="14" t="s">
        <v>148</v>
      </c>
      <c r="D84" s="16">
        <v>100</v>
      </c>
      <c r="E84" s="16">
        <v>100</v>
      </c>
      <c r="F84" s="16">
        <v>99</v>
      </c>
      <c r="G84" s="38">
        <f t="shared" si="2"/>
        <v>0.99</v>
      </c>
      <c r="H84" s="38">
        <f t="shared" si="3"/>
        <v>0.99</v>
      </c>
      <c r="I84" s="21"/>
    </row>
    <row r="85" spans="1:9" s="19" customFormat="1" ht="33.75" customHeight="1">
      <c r="A85" s="14"/>
      <c r="B85" s="15" t="s">
        <v>151</v>
      </c>
      <c r="C85" s="14" t="s">
        <v>150</v>
      </c>
      <c r="D85" s="16">
        <v>50</v>
      </c>
      <c r="E85" s="16">
        <v>17.5</v>
      </c>
      <c r="F85" s="16">
        <v>0</v>
      </c>
      <c r="G85" s="38">
        <f t="shared" si="2"/>
        <v>0</v>
      </c>
      <c r="H85" s="38">
        <f t="shared" si="3"/>
        <v>0</v>
      </c>
      <c r="I85" s="21"/>
    </row>
    <row r="86" spans="1:9" s="19" customFormat="1" ht="41.25" customHeight="1">
      <c r="A86" s="14"/>
      <c r="B86" s="15" t="s">
        <v>153</v>
      </c>
      <c r="C86" s="14" t="s">
        <v>152</v>
      </c>
      <c r="D86" s="16">
        <v>100</v>
      </c>
      <c r="E86" s="16">
        <v>65</v>
      </c>
      <c r="F86" s="16">
        <v>0</v>
      </c>
      <c r="G86" s="38">
        <f t="shared" si="2"/>
        <v>0</v>
      </c>
      <c r="H86" s="38">
        <f t="shared" si="3"/>
        <v>0</v>
      </c>
      <c r="I86" s="21"/>
    </row>
    <row r="87" spans="1:9" s="19" customFormat="1" ht="54.75" customHeight="1">
      <c r="A87" s="14"/>
      <c r="B87" s="15" t="s">
        <v>155</v>
      </c>
      <c r="C87" s="14" t="s">
        <v>154</v>
      </c>
      <c r="D87" s="16">
        <v>100</v>
      </c>
      <c r="E87" s="16">
        <v>65</v>
      </c>
      <c r="F87" s="16">
        <v>0</v>
      </c>
      <c r="G87" s="38">
        <f t="shared" si="2"/>
        <v>0</v>
      </c>
      <c r="H87" s="38">
        <f t="shared" si="3"/>
        <v>0</v>
      </c>
      <c r="I87" s="21"/>
    </row>
    <row r="88" spans="1:9" s="19" customFormat="1" ht="57.75" customHeight="1">
      <c r="A88" s="14"/>
      <c r="B88" s="15" t="s">
        <v>157</v>
      </c>
      <c r="C88" s="14" t="s">
        <v>156</v>
      </c>
      <c r="D88" s="16">
        <v>15000</v>
      </c>
      <c r="E88" s="16">
        <v>5297</v>
      </c>
      <c r="F88" s="16">
        <v>5177.9</v>
      </c>
      <c r="G88" s="38">
        <f t="shared" si="2"/>
        <v>0.3451933333333333</v>
      </c>
      <c r="H88" s="38">
        <f t="shared" si="3"/>
        <v>0.9775155748536907</v>
      </c>
      <c r="I88" s="21"/>
    </row>
    <row r="89" spans="1:9" s="19" customFormat="1" ht="60.75" customHeight="1">
      <c r="A89" s="14"/>
      <c r="B89" s="15" t="s">
        <v>159</v>
      </c>
      <c r="C89" s="14" t="s">
        <v>158</v>
      </c>
      <c r="D89" s="16">
        <v>1648.4</v>
      </c>
      <c r="E89" s="16">
        <v>0</v>
      </c>
      <c r="F89" s="16">
        <v>0</v>
      </c>
      <c r="G89" s="38">
        <f t="shared" si="2"/>
        <v>0</v>
      </c>
      <c r="H89" s="38">
        <v>0</v>
      </c>
      <c r="I89" s="21"/>
    </row>
    <row r="90" spans="1:9" s="19" customFormat="1" ht="42" customHeight="1">
      <c r="A90" s="14"/>
      <c r="B90" s="15" t="s">
        <v>161</v>
      </c>
      <c r="C90" s="14" t="s">
        <v>160</v>
      </c>
      <c r="D90" s="16">
        <v>100</v>
      </c>
      <c r="E90" s="16">
        <v>100</v>
      </c>
      <c r="F90" s="16">
        <v>28.9</v>
      </c>
      <c r="G90" s="38">
        <f t="shared" si="2"/>
        <v>0.289</v>
      </c>
      <c r="H90" s="38">
        <f t="shared" si="3"/>
        <v>0.289</v>
      </c>
      <c r="I90" s="21"/>
    </row>
    <row r="91" spans="1:9" s="19" customFormat="1" ht="50.25" customHeight="1">
      <c r="A91" s="14"/>
      <c r="B91" s="15" t="s">
        <v>163</v>
      </c>
      <c r="C91" s="14" t="s">
        <v>162</v>
      </c>
      <c r="D91" s="16">
        <v>4200</v>
      </c>
      <c r="E91" s="16">
        <v>1597.9</v>
      </c>
      <c r="F91" s="16">
        <v>1592.2</v>
      </c>
      <c r="G91" s="38">
        <f t="shared" si="2"/>
        <v>0.3790952380952381</v>
      </c>
      <c r="H91" s="38">
        <f t="shared" si="3"/>
        <v>0.9964328180737217</v>
      </c>
      <c r="I91" s="21"/>
    </row>
    <row r="92" spans="1:9" s="19" customFormat="1" ht="50.25" customHeight="1">
      <c r="A92" s="14"/>
      <c r="B92" s="15" t="s">
        <v>165</v>
      </c>
      <c r="C92" s="14" t="s">
        <v>164</v>
      </c>
      <c r="D92" s="16">
        <v>1200</v>
      </c>
      <c r="E92" s="16">
        <v>506</v>
      </c>
      <c r="F92" s="16">
        <v>415</v>
      </c>
      <c r="G92" s="38">
        <f t="shared" si="2"/>
        <v>0.3458333333333333</v>
      </c>
      <c r="H92" s="38">
        <f t="shared" si="3"/>
        <v>0.8201581027667985</v>
      </c>
      <c r="I92" s="21"/>
    </row>
    <row r="93" spans="1:9" s="19" customFormat="1" ht="69" customHeight="1">
      <c r="A93" s="14"/>
      <c r="B93" s="15" t="s">
        <v>167</v>
      </c>
      <c r="C93" s="14" t="s">
        <v>166</v>
      </c>
      <c r="D93" s="16">
        <v>4600</v>
      </c>
      <c r="E93" s="16">
        <v>1800</v>
      </c>
      <c r="F93" s="16">
        <v>1380</v>
      </c>
      <c r="G93" s="38">
        <f t="shared" si="2"/>
        <v>0.3</v>
      </c>
      <c r="H93" s="38">
        <f t="shared" si="3"/>
        <v>0.7666666666666667</v>
      </c>
      <c r="I93" s="21"/>
    </row>
    <row r="94" spans="1:9" s="19" customFormat="1" ht="41.25" customHeight="1">
      <c r="A94" s="14"/>
      <c r="B94" s="15" t="s">
        <v>169</v>
      </c>
      <c r="C94" s="14" t="s">
        <v>168</v>
      </c>
      <c r="D94" s="16">
        <v>65</v>
      </c>
      <c r="E94" s="16">
        <v>65</v>
      </c>
      <c r="F94" s="16">
        <v>43.2</v>
      </c>
      <c r="G94" s="38">
        <f t="shared" si="2"/>
        <v>0.6646153846153846</v>
      </c>
      <c r="H94" s="38">
        <f t="shared" si="3"/>
        <v>0.6646153846153846</v>
      </c>
      <c r="I94" s="21"/>
    </row>
    <row r="95" spans="1:9" s="19" customFormat="1" ht="50.25" customHeight="1">
      <c r="A95" s="14"/>
      <c r="B95" s="15" t="s">
        <v>171</v>
      </c>
      <c r="C95" s="14" t="s">
        <v>170</v>
      </c>
      <c r="D95" s="16">
        <v>50</v>
      </c>
      <c r="E95" s="16">
        <v>0</v>
      </c>
      <c r="F95" s="16">
        <v>0</v>
      </c>
      <c r="G95" s="38">
        <f t="shared" si="2"/>
        <v>0</v>
      </c>
      <c r="H95" s="38">
        <v>0</v>
      </c>
      <c r="I95" s="21"/>
    </row>
    <row r="96" spans="1:9" s="19" customFormat="1" ht="84.75" customHeight="1">
      <c r="A96" s="14"/>
      <c r="B96" s="15" t="s">
        <v>177</v>
      </c>
      <c r="C96" s="14" t="s">
        <v>178</v>
      </c>
      <c r="D96" s="16">
        <v>12334.2</v>
      </c>
      <c r="E96" s="16">
        <v>3700.2</v>
      </c>
      <c r="F96" s="16">
        <v>0</v>
      </c>
      <c r="G96" s="38">
        <f t="shared" si="2"/>
        <v>0</v>
      </c>
      <c r="H96" s="38">
        <f t="shared" si="3"/>
        <v>0</v>
      </c>
      <c r="I96" s="21"/>
    </row>
    <row r="97" spans="1:9" s="19" customFormat="1" ht="93.75" customHeight="1">
      <c r="A97" s="14"/>
      <c r="B97" s="15" t="s">
        <v>179</v>
      </c>
      <c r="C97" s="14" t="s">
        <v>180</v>
      </c>
      <c r="D97" s="16">
        <v>1524.4</v>
      </c>
      <c r="E97" s="16">
        <v>457.3</v>
      </c>
      <c r="F97" s="16">
        <v>0</v>
      </c>
      <c r="G97" s="38">
        <f t="shared" si="2"/>
        <v>0</v>
      </c>
      <c r="H97" s="38">
        <f t="shared" si="3"/>
        <v>0</v>
      </c>
      <c r="I97" s="21"/>
    </row>
    <row r="98" spans="1:9" s="19" customFormat="1" ht="34.5" customHeight="1" hidden="1">
      <c r="A98" s="14"/>
      <c r="B98" s="15" t="s">
        <v>121</v>
      </c>
      <c r="C98" s="14" t="s">
        <v>120</v>
      </c>
      <c r="D98" s="16">
        <v>0</v>
      </c>
      <c r="E98" s="16">
        <v>0</v>
      </c>
      <c r="F98" s="16">
        <v>0</v>
      </c>
      <c r="G98" s="36" t="e">
        <f t="shared" si="2"/>
        <v>#DIV/0!</v>
      </c>
      <c r="H98" s="36" t="e">
        <f t="shared" si="3"/>
        <v>#DIV/0!</v>
      </c>
      <c r="I98" s="21"/>
    </row>
    <row r="99" spans="1:9" s="19" customFormat="1" ht="21.75" customHeight="1" hidden="1">
      <c r="A99" s="14"/>
      <c r="B99" s="15" t="s">
        <v>67</v>
      </c>
      <c r="C99" s="14" t="s">
        <v>85</v>
      </c>
      <c r="D99" s="16">
        <v>0</v>
      </c>
      <c r="E99" s="16">
        <v>0</v>
      </c>
      <c r="F99" s="16">
        <v>0</v>
      </c>
      <c r="G99" s="36" t="e">
        <f t="shared" si="2"/>
        <v>#DIV/0!</v>
      </c>
      <c r="H99" s="36" t="e">
        <f t="shared" si="3"/>
        <v>#DIV/0!</v>
      </c>
      <c r="I99" s="21"/>
    </row>
    <row r="100" spans="1:9" s="19" customFormat="1" ht="21.75" customHeight="1" hidden="1">
      <c r="A100" s="14"/>
      <c r="B100" s="15" t="s">
        <v>68</v>
      </c>
      <c r="C100" s="14" t="s">
        <v>86</v>
      </c>
      <c r="D100" s="16">
        <v>0</v>
      </c>
      <c r="E100" s="16">
        <v>0</v>
      </c>
      <c r="F100" s="16">
        <v>0</v>
      </c>
      <c r="G100" s="36" t="e">
        <f t="shared" si="2"/>
        <v>#DIV/0!</v>
      </c>
      <c r="H100" s="36" t="e">
        <f t="shared" si="3"/>
        <v>#DIV/0!</v>
      </c>
      <c r="I100" s="21"/>
    </row>
    <row r="101" spans="1:9" s="25" customFormat="1" ht="21.75" customHeight="1" hidden="1">
      <c r="A101" s="5" t="s">
        <v>19</v>
      </c>
      <c r="B101" s="6" t="s">
        <v>20</v>
      </c>
      <c r="C101" s="7"/>
      <c r="D101" s="9">
        <f>D102</f>
        <v>0</v>
      </c>
      <c r="E101" s="9">
        <f>E102</f>
        <v>0</v>
      </c>
      <c r="F101" s="9">
        <f>F102</f>
        <v>0</v>
      </c>
      <c r="G101" s="36" t="e">
        <f aca="true" t="shared" si="4" ref="G101:G113">F101/D101</f>
        <v>#DIV/0!</v>
      </c>
      <c r="H101" s="36" t="e">
        <f aca="true" t="shared" si="5" ref="H101:H113">F101/E101</f>
        <v>#DIV/0!</v>
      </c>
      <c r="I101" s="24"/>
    </row>
    <row r="102" spans="1:9" s="19" customFormat="1" ht="37.5" customHeight="1" hidden="1">
      <c r="A102" s="14" t="s">
        <v>99</v>
      </c>
      <c r="B102" s="15" t="s">
        <v>100</v>
      </c>
      <c r="C102" s="14"/>
      <c r="D102" s="16">
        <v>0</v>
      </c>
      <c r="E102" s="16">
        <v>0</v>
      </c>
      <c r="F102" s="16">
        <v>0</v>
      </c>
      <c r="G102" s="36" t="e">
        <f t="shared" si="4"/>
        <v>#DIV/0!</v>
      </c>
      <c r="H102" s="36" t="e">
        <f t="shared" si="5"/>
        <v>#DIV/0!</v>
      </c>
      <c r="I102" s="21"/>
    </row>
    <row r="103" spans="1:8" ht="20.25" customHeight="1">
      <c r="A103" s="5">
        <v>1000</v>
      </c>
      <c r="B103" s="6" t="s">
        <v>21</v>
      </c>
      <c r="C103" s="7"/>
      <c r="D103" s="9">
        <f>D104</f>
        <v>400</v>
      </c>
      <c r="E103" s="9">
        <f>E104</f>
        <v>196.7</v>
      </c>
      <c r="F103" s="9">
        <f>F104</f>
        <v>100.5</v>
      </c>
      <c r="G103" s="36">
        <f t="shared" si="4"/>
        <v>0.25125</v>
      </c>
      <c r="H103" s="36">
        <f t="shared" si="5"/>
        <v>0.5109303507880021</v>
      </c>
    </row>
    <row r="104" spans="1:8" ht="39.75" customHeight="1">
      <c r="A104" s="7">
        <v>1001</v>
      </c>
      <c r="B104" s="6" t="s">
        <v>77</v>
      </c>
      <c r="C104" s="7" t="s">
        <v>22</v>
      </c>
      <c r="D104" s="9">
        <v>400</v>
      </c>
      <c r="E104" s="9">
        <v>196.7</v>
      </c>
      <c r="F104" s="9">
        <v>100.5</v>
      </c>
      <c r="G104" s="36">
        <f t="shared" si="4"/>
        <v>0.25125</v>
      </c>
      <c r="H104" s="36">
        <f t="shared" si="5"/>
        <v>0.5109303507880021</v>
      </c>
    </row>
    <row r="105" spans="1:8" ht="29.25" customHeight="1">
      <c r="A105" s="5" t="s">
        <v>23</v>
      </c>
      <c r="B105" s="6" t="s">
        <v>55</v>
      </c>
      <c r="C105" s="7"/>
      <c r="D105" s="9">
        <f>D106</f>
        <v>28142.7</v>
      </c>
      <c r="E105" s="9">
        <f>E106</f>
        <v>9259.1</v>
      </c>
      <c r="F105" s="9">
        <f>F106</f>
        <v>6733.9</v>
      </c>
      <c r="G105" s="36">
        <f t="shared" si="4"/>
        <v>0.23927697058206923</v>
      </c>
      <c r="H105" s="36">
        <f t="shared" si="5"/>
        <v>0.7272737091077965</v>
      </c>
    </row>
    <row r="106" spans="1:8" ht="37.5" customHeight="1">
      <c r="A106" s="7" t="s">
        <v>24</v>
      </c>
      <c r="B106" s="6" t="s">
        <v>172</v>
      </c>
      <c r="C106" s="7" t="s">
        <v>24</v>
      </c>
      <c r="D106" s="9">
        <v>28142.7</v>
      </c>
      <c r="E106" s="9">
        <v>9259.1</v>
      </c>
      <c r="F106" s="9">
        <v>6733.9</v>
      </c>
      <c r="G106" s="36">
        <f t="shared" si="4"/>
        <v>0.23927697058206923</v>
      </c>
      <c r="H106" s="36">
        <f t="shared" si="5"/>
        <v>0.7272737091077965</v>
      </c>
    </row>
    <row r="107" spans="1:8" ht="20.25" customHeight="1">
      <c r="A107" s="5" t="s">
        <v>56</v>
      </c>
      <c r="B107" s="6" t="s">
        <v>57</v>
      </c>
      <c r="C107" s="7"/>
      <c r="D107" s="9">
        <f>D108</f>
        <v>90</v>
      </c>
      <c r="E107" s="9">
        <f>E108</f>
        <v>24.5</v>
      </c>
      <c r="F107" s="9">
        <f>F108</f>
        <v>23.6</v>
      </c>
      <c r="G107" s="36">
        <f t="shared" si="4"/>
        <v>0.26222222222222225</v>
      </c>
      <c r="H107" s="36">
        <f t="shared" si="5"/>
        <v>0.963265306122449</v>
      </c>
    </row>
    <row r="108" spans="1:8" ht="18.75" customHeight="1">
      <c r="A108" s="7" t="s">
        <v>58</v>
      </c>
      <c r="B108" s="6" t="s">
        <v>59</v>
      </c>
      <c r="C108" s="7" t="s">
        <v>58</v>
      </c>
      <c r="D108" s="9">
        <v>90</v>
      </c>
      <c r="E108" s="9">
        <v>24.5</v>
      </c>
      <c r="F108" s="9">
        <v>23.6</v>
      </c>
      <c r="G108" s="36">
        <f t="shared" si="4"/>
        <v>0.26222222222222225</v>
      </c>
      <c r="H108" s="36">
        <f t="shared" si="5"/>
        <v>0.963265306122449</v>
      </c>
    </row>
    <row r="109" spans="1:8" ht="25.5" customHeight="1" hidden="1">
      <c r="A109" s="5"/>
      <c r="B109" s="6" t="s">
        <v>47</v>
      </c>
      <c r="C109" s="7"/>
      <c r="D109" s="9">
        <f>D110+D111+D112</f>
        <v>0</v>
      </c>
      <c r="E109" s="9">
        <f>E110+E111+E112</f>
        <v>0</v>
      </c>
      <c r="F109" s="9">
        <f>F110+F111+F112</f>
        <v>0</v>
      </c>
      <c r="G109" s="36" t="e">
        <f t="shared" si="4"/>
        <v>#DIV/0!</v>
      </c>
      <c r="H109" s="36" t="e">
        <f t="shared" si="5"/>
        <v>#DIV/0!</v>
      </c>
    </row>
    <row r="110" spans="1:9" s="19" customFormat="1" ht="30" customHeight="1" hidden="1">
      <c r="A110" s="14"/>
      <c r="B110" s="15" t="s">
        <v>48</v>
      </c>
      <c r="C110" s="14" t="s">
        <v>72</v>
      </c>
      <c r="D110" s="16">
        <v>0</v>
      </c>
      <c r="E110" s="16">
        <v>0</v>
      </c>
      <c r="F110" s="16">
        <v>0</v>
      </c>
      <c r="G110" s="36" t="e">
        <f t="shared" si="4"/>
        <v>#DIV/0!</v>
      </c>
      <c r="H110" s="36" t="e">
        <f t="shared" si="5"/>
        <v>#DIV/0!</v>
      </c>
      <c r="I110" s="21"/>
    </row>
    <row r="111" spans="1:9" s="19" customFormat="1" ht="106.5" customHeight="1" hidden="1">
      <c r="A111" s="14"/>
      <c r="B111" s="26" t="s">
        <v>0</v>
      </c>
      <c r="C111" s="14" t="s">
        <v>64</v>
      </c>
      <c r="D111" s="16">
        <v>0</v>
      </c>
      <c r="E111" s="16">
        <v>0</v>
      </c>
      <c r="F111" s="16">
        <v>0</v>
      </c>
      <c r="G111" s="36" t="e">
        <f t="shared" si="4"/>
        <v>#DIV/0!</v>
      </c>
      <c r="H111" s="36" t="e">
        <f t="shared" si="5"/>
        <v>#DIV/0!</v>
      </c>
      <c r="I111" s="21"/>
    </row>
    <row r="112" spans="1:9" s="19" customFormat="1" ht="91.5" customHeight="1" hidden="1">
      <c r="A112" s="14"/>
      <c r="B112" s="26" t="s">
        <v>1</v>
      </c>
      <c r="C112" s="14" t="s">
        <v>65</v>
      </c>
      <c r="D112" s="16">
        <v>0</v>
      </c>
      <c r="E112" s="16">
        <v>0</v>
      </c>
      <c r="F112" s="16">
        <v>0</v>
      </c>
      <c r="G112" s="36" t="e">
        <f t="shared" si="4"/>
        <v>#DIV/0!</v>
      </c>
      <c r="H112" s="36" t="e">
        <f t="shared" si="5"/>
        <v>#DIV/0!</v>
      </c>
      <c r="I112" s="21"/>
    </row>
    <row r="113" spans="1:8" ht="27" customHeight="1">
      <c r="A113" s="7"/>
      <c r="B113" s="6" t="s">
        <v>26</v>
      </c>
      <c r="C113" s="7"/>
      <c r="D113" s="9">
        <f>D36+D49+D57+D68+D103+D107+D109+D101+D105</f>
        <v>89976.1</v>
      </c>
      <c r="E113" s="9">
        <f>E36+E49+E57+E68+E103+E107+E109+E101+E105</f>
        <v>27554</v>
      </c>
      <c r="F113" s="9">
        <f>F36+F49+F57+F68+F103+F107+F109+F101+F105</f>
        <v>16714.9</v>
      </c>
      <c r="G113" s="36">
        <f t="shared" si="4"/>
        <v>0.18577044348443641</v>
      </c>
      <c r="H113" s="36">
        <f t="shared" si="5"/>
        <v>0.6066233577701967</v>
      </c>
    </row>
    <row r="114" spans="1:8" ht="16.5">
      <c r="A114" s="27"/>
      <c r="B114" s="6" t="s">
        <v>36</v>
      </c>
      <c r="C114" s="7"/>
      <c r="D114" s="28">
        <f>D109</f>
        <v>0</v>
      </c>
      <c r="E114" s="28">
        <f>E109</f>
        <v>0</v>
      </c>
      <c r="F114" s="28">
        <f>F109</f>
        <v>0</v>
      </c>
      <c r="G114" s="36">
        <v>0</v>
      </c>
      <c r="H114" s="36">
        <v>0</v>
      </c>
    </row>
    <row r="117" spans="2:6" ht="16.5">
      <c r="B117" s="1" t="s">
        <v>133</v>
      </c>
      <c r="F117" s="30">
        <v>3699.7</v>
      </c>
    </row>
    <row r="119" ht="16.5" hidden="1">
      <c r="B119" s="1" t="s">
        <v>37</v>
      </c>
    </row>
    <row r="120" ht="16.5" hidden="1">
      <c r="B120" s="1" t="s">
        <v>38</v>
      </c>
    </row>
    <row r="121" ht="16.5" hidden="1"/>
    <row r="122" ht="16.5" hidden="1">
      <c r="B122" s="1" t="s">
        <v>39</v>
      </c>
    </row>
    <row r="123" ht="16.5" hidden="1">
      <c r="B123" s="1" t="s">
        <v>40</v>
      </c>
    </row>
    <row r="124" ht="16.5" hidden="1"/>
    <row r="125" ht="16.5" hidden="1">
      <c r="B125" s="1" t="s">
        <v>41</v>
      </c>
    </row>
    <row r="126" ht="16.5" hidden="1">
      <c r="B126" s="1" t="s">
        <v>42</v>
      </c>
    </row>
    <row r="127" ht="16.5" hidden="1"/>
    <row r="128" ht="16.5" hidden="1">
      <c r="B128" s="1" t="s">
        <v>43</v>
      </c>
    </row>
    <row r="129" ht="16.5" hidden="1">
      <c r="B129" s="1" t="s">
        <v>44</v>
      </c>
    </row>
    <row r="130" ht="16.5" hidden="1"/>
    <row r="131" ht="16.5" hidden="1"/>
    <row r="132" spans="2:8" ht="16.5">
      <c r="B132" s="1" t="s">
        <v>45</v>
      </c>
      <c r="E132" s="30"/>
      <c r="F132" s="30">
        <f>F117+F30-F113</f>
        <v>3251.2999999999993</v>
      </c>
      <c r="H132" s="30"/>
    </row>
    <row r="133" spans="5:8" ht="16.5">
      <c r="E133" s="30"/>
      <c r="F133" s="30"/>
      <c r="H133" s="30"/>
    </row>
    <row r="134" spans="2:8" ht="16.5">
      <c r="B134" s="52"/>
      <c r="C134" s="53"/>
      <c r="D134" s="54"/>
      <c r="E134" s="55"/>
      <c r="F134" s="55"/>
      <c r="G134" s="54"/>
      <c r="H134" s="55"/>
    </row>
    <row r="135" spans="2:8" ht="33" customHeight="1">
      <c r="B135" s="57" t="s">
        <v>199</v>
      </c>
      <c r="C135" s="57"/>
      <c r="D135" s="57"/>
      <c r="E135" s="57"/>
      <c r="F135" s="57"/>
      <c r="G135" s="56"/>
      <c r="H135" s="54"/>
    </row>
  </sheetData>
  <sheetProtection/>
  <mergeCells count="18">
    <mergeCell ref="B135:F135"/>
    <mergeCell ref="H33:H34"/>
    <mergeCell ref="E33:E34"/>
    <mergeCell ref="C33:C34"/>
    <mergeCell ref="D1:H1"/>
    <mergeCell ref="A2:H2"/>
    <mergeCell ref="G3:G4"/>
    <mergeCell ref="G33:G34"/>
    <mergeCell ref="A32:H32"/>
    <mergeCell ref="F33:F34"/>
    <mergeCell ref="H3:H4"/>
    <mergeCell ref="F3:F4"/>
    <mergeCell ref="A33:A34"/>
    <mergeCell ref="B33:B34"/>
    <mergeCell ref="D33:D34"/>
    <mergeCell ref="B3:B4"/>
    <mergeCell ref="D3:D4"/>
    <mergeCell ref="E3:E4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2018-05-14T11:07:00Z</cp:lastPrinted>
  <dcterms:created xsi:type="dcterms:W3CDTF">1996-10-08T23:32:33Z</dcterms:created>
  <dcterms:modified xsi:type="dcterms:W3CDTF">2018-05-14T11:21:42Z</dcterms:modified>
  <cp:category/>
  <cp:version/>
  <cp:contentType/>
  <cp:contentStatus/>
</cp:coreProperties>
</file>