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01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'стр.1'!$A$1:$P$38</definedName>
    <definedName name="_xlnm.Print_Area" localSheetId="1">'стр.2'!$A$1:$J$31</definedName>
    <definedName name="_xlnm.Print_Area" localSheetId="2">'стр.3'!$A$1:$J$31</definedName>
    <definedName name="_xlnm.Print_Area" localSheetId="3">'стр.4'!$A$1:$J$30</definedName>
    <definedName name="_xlnm.Print_Area" localSheetId="4">'стр.5'!$A$1:$J$21</definedName>
    <definedName name="_xlnm.Print_Area" localSheetId="5">'стр.6'!$A$1:$J$32</definedName>
  </definedNames>
  <calcPr fullCalcOnLoad="1"/>
</workbook>
</file>

<file path=xl/sharedStrings.xml><?xml version="1.0" encoding="utf-8"?>
<sst xmlns="http://schemas.openxmlformats.org/spreadsheetml/2006/main" count="431" uniqueCount="277">
  <si>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</si>
  <si>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</si>
  <si>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</si>
  <si>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</si>
  <si>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</si>
  <si>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</si>
  <si>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</si>
  <si>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III. Обязательства</t>
  </si>
  <si>
    <t>IV. Финансовый результат</t>
  </si>
  <si>
    <t xml:space="preserve">На конец отчетного периода </t>
  </si>
  <si>
    <t>Материальные запасы (010500000)</t>
  </si>
  <si>
    <t>Нефинансовые активы в пути (010700000)</t>
  </si>
  <si>
    <t>Денежные средства учреждения (020100000)</t>
  </si>
  <si>
    <t>Финансовые вложения (020400000)</t>
  </si>
  <si>
    <t>Расчеты по выданным авансам (020600000)</t>
  </si>
  <si>
    <t>Расчеты с подотчетными лицами (020800000)</t>
  </si>
  <si>
    <t>Расчеты с кредиторами по долговым обязательствам (030100000)</t>
  </si>
  <si>
    <t>Расчеты по платежам в бюджеты (030300000)</t>
  </si>
  <si>
    <t>Прочие расчеты с кредиторами (030400000)</t>
  </si>
  <si>
    <t>расчеты с депонентами (030402000)</t>
  </si>
  <si>
    <t>Код</t>
  </si>
  <si>
    <t>стро-</t>
  </si>
  <si>
    <t>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</si>
  <si>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</si>
  <si>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</si>
  <si>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</si>
  <si>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</si>
  <si>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</si>
  <si>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</si>
  <si>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</si>
  <si>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</si>
  <si>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</si>
  <si>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091</t>
  </si>
  <si>
    <t>093</t>
  </si>
  <si>
    <t>094</t>
  </si>
  <si>
    <t>150</t>
  </si>
  <si>
    <t>210</t>
  </si>
  <si>
    <t>230</t>
  </si>
  <si>
    <t>260</t>
  </si>
  <si>
    <t>320</t>
  </si>
  <si>
    <t>470</t>
  </si>
  <si>
    <t>510</t>
  </si>
  <si>
    <t xml:space="preserve">                в том числе:</t>
  </si>
  <si>
    <t>Периодичность:  годовая</t>
  </si>
  <si>
    <t>490</t>
  </si>
  <si>
    <t xml:space="preserve">                из них:</t>
  </si>
  <si>
    <t>170</t>
  </si>
  <si>
    <t>171</t>
  </si>
  <si>
    <t>172</t>
  </si>
  <si>
    <t>173</t>
  </si>
  <si>
    <t>174</t>
  </si>
  <si>
    <t>175</t>
  </si>
  <si>
    <t>176</t>
  </si>
  <si>
    <t>211</t>
  </si>
  <si>
    <t>212</t>
  </si>
  <si>
    <t>213</t>
  </si>
  <si>
    <t>290</t>
  </si>
  <si>
    <t>310</t>
  </si>
  <si>
    <t>330</t>
  </si>
  <si>
    <t>331</t>
  </si>
  <si>
    <t>400</t>
  </si>
  <si>
    <t>410</t>
  </si>
  <si>
    <t>511</t>
  </si>
  <si>
    <t>512</t>
  </si>
  <si>
    <t>513</t>
  </si>
  <si>
    <t>514</t>
  </si>
  <si>
    <t>515</t>
  </si>
  <si>
    <t>516</t>
  </si>
  <si>
    <t>530</t>
  </si>
  <si>
    <t>531</t>
  </si>
  <si>
    <t>533</t>
  </si>
  <si>
    <t>600</t>
  </si>
  <si>
    <t>620</t>
  </si>
  <si>
    <t>900</t>
  </si>
  <si>
    <t>011</t>
  </si>
  <si>
    <t>012</t>
  </si>
  <si>
    <t>в том числе:</t>
  </si>
  <si>
    <t>18</t>
  </si>
  <si>
    <t>177</t>
  </si>
  <si>
    <t>Х</t>
  </si>
  <si>
    <t>расчеты по средствам, полученным во временное распоряжение (030401000)</t>
  </si>
  <si>
    <t>534</t>
  </si>
  <si>
    <t>051</t>
  </si>
  <si>
    <t>052</t>
  </si>
  <si>
    <t>100</t>
  </si>
  <si>
    <t>101</t>
  </si>
  <si>
    <t>102</t>
  </si>
  <si>
    <t>103</t>
  </si>
  <si>
    <t>104</t>
  </si>
  <si>
    <t xml:space="preserve">БАЛАНС  </t>
  </si>
  <si>
    <t>на 1</t>
  </si>
  <si>
    <t>20</t>
  </si>
  <si>
    <t>г.</t>
  </si>
  <si>
    <t>Форма по ОКУД</t>
  </si>
  <si>
    <t>Дата</t>
  </si>
  <si>
    <t>по ОКПО</t>
  </si>
  <si>
    <t>Глава по БК</t>
  </si>
  <si>
    <t>по ОКЕИ</t>
  </si>
  <si>
    <t>(расшифровка подписи)</t>
  </si>
  <si>
    <t>Вложения в финансовые активы (021500000)</t>
  </si>
  <si>
    <t>Расчеты по доходам (020500000)</t>
  </si>
  <si>
    <t>Расчеты по принятым обязательствам (030200000)</t>
  </si>
  <si>
    <t>расчеты по удержаниям из выплат по оплате труда (030403000)</t>
  </si>
  <si>
    <t>внутриведомственные  расчеты (030404000)</t>
  </si>
  <si>
    <t>Единица измерения: руб.</t>
  </si>
  <si>
    <t>333</t>
  </si>
  <si>
    <t xml:space="preserve">Основные средства (остаточная стоимость, стр.010 -  стр.020)                                                                                             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</si>
  <si>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</si>
  <si>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</si>
  <si>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</si>
  <si>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 xml:space="preserve">предметы лизинга (остаточная стоимость, стр.014 -  стр.024)                                                                                             </t>
  </si>
  <si>
    <t>013</t>
  </si>
  <si>
    <t>014</t>
  </si>
  <si>
    <t>021</t>
  </si>
  <si>
    <t>023</t>
  </si>
  <si>
    <t>024</t>
  </si>
  <si>
    <t>031</t>
  </si>
  <si>
    <t>033</t>
  </si>
  <si>
    <t>034</t>
  </si>
  <si>
    <t xml:space="preserve">Нематериальные активы (балансовая стоимость, 010200000)*, всего                                                           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</si>
  <si>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</si>
  <si>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</si>
  <si>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</si>
  <si>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</si>
  <si>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</si>
  <si>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предметов лизинга  (010449000) *</t>
  </si>
  <si>
    <t>053</t>
  </si>
  <si>
    <t>062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</si>
  <si>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</si>
  <si>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</si>
  <si>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</si>
  <si>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</si>
  <si>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</si>
  <si>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</si>
  <si>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</si>
  <si>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</si>
  <si>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</si>
  <si>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Затраты на изготовление готовой продукции, выполнение работ, услуг (010900000)</t>
  </si>
  <si>
    <t>140</t>
  </si>
  <si>
    <t>касса (020134000)</t>
  </si>
  <si>
    <t>денежные документы (020135000)</t>
  </si>
  <si>
    <t>178</t>
  </si>
  <si>
    <t>179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</si>
  <si>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</si>
  <si>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</si>
  <si>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</si>
  <si>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</si>
  <si>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в рамках целевых иностранных кредитов (заимствований) (020720000)</t>
  </si>
  <si>
    <t>292</t>
  </si>
  <si>
    <t>Прочие расчеты с дебиторами (021000000)</t>
  </si>
  <si>
    <t>расчеты с финансовым органом по наличным денежным средствам (021003000)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</si>
  <si>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</si>
  <si>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</si>
  <si>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</si>
  <si>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</si>
  <si>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</si>
  <si>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</si>
  <si>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</si>
  <si>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по долговым обязательствам в рублях (030110000)</t>
  </si>
  <si>
    <t>471</t>
  </si>
  <si>
    <t>472</t>
  </si>
  <si>
    <t>по долговым обязательствам в иностранной валюте (030140000)</t>
  </si>
  <si>
    <t>474</t>
  </si>
  <si>
    <t xml:space="preserve">532 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</si>
  <si>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</si>
  <si>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</si>
  <si>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</si>
  <si>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</si>
  <si>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</si>
  <si>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</si>
  <si>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0503730</t>
  </si>
  <si>
    <t>ГОСУДАРСТВЕННОГО (МУНИЦИПАЛЬНОГО) УЧРЕЖДЕНИЯ</t>
  </si>
  <si>
    <t>Учреждение</t>
  </si>
  <si>
    <t>Обособленное подразделение</t>
  </si>
  <si>
    <t>Учредитель</t>
  </si>
  <si>
    <t>Наименование органа,
осуществляющего 
полномочия учредителя</t>
  </si>
  <si>
    <t xml:space="preserve">Основные средства (балансовая стоимость, 010100000)*, всего                                                                                      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</si>
  <si>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</si>
  <si>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</si>
  <si>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</si>
  <si>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</si>
  <si>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</si>
  <si>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</si>
  <si>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</si>
  <si>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(010430000)* </t>
  </si>
  <si>
    <t>Амортизация предметов лизинга (010440000)*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</si>
  <si>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</si>
  <si>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022</t>
  </si>
  <si>
    <t>032</t>
  </si>
  <si>
    <t>деятельность</t>
  </si>
  <si>
    <t>с целевыми</t>
  </si>
  <si>
    <t>средствами</t>
  </si>
  <si>
    <t>деятельность с целевыми средствами</t>
  </si>
  <si>
    <t>особо ценное движимое имущество учреждения (010220000)*</t>
  </si>
  <si>
    <t>041</t>
  </si>
  <si>
    <t>особо ценное движимое имущество учреждения (010429000)*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</si>
  <si>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</si>
  <si>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</si>
  <si>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</si>
  <si>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 xml:space="preserve">предметы лизинга (остаточная стоимость, стр. 043 -  стр.053)                                                                                              </t>
  </si>
  <si>
    <t>особо ценное движимое имущество учреждения (010520000)*</t>
  </si>
  <si>
    <t>081</t>
  </si>
  <si>
    <t>в особо ценное движимое имущество учреждения (010620000)</t>
  </si>
  <si>
    <t>092</t>
  </si>
  <si>
    <t xml:space="preserve">         Форма 0503730 с.2</t>
  </si>
  <si>
    <t xml:space="preserve">         Форма 0503730 с.3</t>
  </si>
  <si>
    <r>
      <t xml:space="preserve">Итого по разделу I 
</t>
    </r>
    <r>
      <rPr>
        <sz val="9"/>
        <rFont val="Times New Roman"/>
        <family val="1"/>
      </rPr>
      <t>(стр.030 + стр.060 + стр.070 + стр.080 + стр.090 + стр.100  + стр.140)</t>
    </r>
  </si>
  <si>
    <t xml:space="preserve">         Форма 0503730 с.4</t>
  </si>
  <si>
    <t>Расчеты по кредитам, займам (ссудам) (020700000)</t>
  </si>
  <si>
    <t>по представленным кредитам, займам (ссудам) (020710000)</t>
  </si>
  <si>
    <t>расчеты с прочими дебиторами (021005000)</t>
  </si>
  <si>
    <t>335</t>
  </si>
  <si>
    <t>336</t>
  </si>
  <si>
    <t>БАЛАНС (стр.150 + стр. 400)</t>
  </si>
  <si>
    <t xml:space="preserve">         Форма 0503730 с.5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</si>
  <si>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</si>
  <si>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</si>
  <si>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</si>
  <si>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расчеты по налогу на доходы физических лиц 
(030301000)</t>
  </si>
  <si>
    <t>расчеты по налогу на прибыль организаций 
(030303000)</t>
  </si>
  <si>
    <t>расчеты по налогу на добавленную стоимость 
(030304000)</t>
  </si>
  <si>
    <t xml:space="preserve">         Форма 0503730 с.6</t>
  </si>
  <si>
    <t>расчеты с прочими кредиторами (030406000)</t>
  </si>
  <si>
    <t>536</t>
  </si>
  <si>
    <t>БАЛАНС (стр.600 + стр. 620)</t>
  </si>
  <si>
    <t>* Данные по этим строкам в валюту баланса не входят.</t>
  </si>
  <si>
    <t>по долговым обязательствам по целевым иностранным кредитам (заимствованиям) (030120000)</t>
  </si>
  <si>
    <t>А к т и в</t>
  </si>
  <si>
    <t>П а с с и в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</si>
  <si>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</si>
  <si>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</si>
  <si>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</si>
  <si>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</si>
  <si>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</si>
  <si>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</si>
  <si>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расчеты с учредителем (021006000)*</t>
  </si>
  <si>
    <t xml:space="preserve">337 </t>
  </si>
  <si>
    <t xml:space="preserve">X </t>
  </si>
  <si>
    <t xml:space="preserve">338 </t>
  </si>
  <si>
    <t xml:space="preserve">финансовый результат по начисленной амортизации ОЦИ </t>
  </si>
  <si>
    <t>X</t>
  </si>
  <si>
    <r>
      <t>623</t>
    </r>
    <r>
      <rPr>
        <vertAlign val="superscript"/>
        <sz val="9"/>
        <rFont val="Times New Roman"/>
        <family val="1"/>
      </rPr>
      <t>1</t>
    </r>
  </si>
  <si>
    <t>по ОКТМО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</si>
  <si>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</si>
  <si>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</si>
  <si>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
(010720000)</t>
  </si>
  <si>
    <t>Расчеты по ущербу и иным доходам (020900000)</t>
  </si>
  <si>
    <t>расчеты по налоговым вычетам по НДС (021010000)</t>
  </si>
  <si>
    <t>амортизация ОЦИ*</t>
  </si>
  <si>
    <t>остаточная стоимость ОЦИ (стр.336 + стр.337)</t>
  </si>
  <si>
    <t>Финансовый результат экономического субъекта (040100000) (стр.623 + стр.623.1 + стр.624 + стр.625 + стр.626)</t>
  </si>
  <si>
    <t>626</t>
  </si>
  <si>
    <t>резервы предстоящих расходов (040160000)</t>
  </si>
  <si>
    <t xml:space="preserve">деятельность по </t>
  </si>
  <si>
    <t>государствен-</t>
  </si>
  <si>
    <t>ному заданию</t>
  </si>
  <si>
    <t>приносящая</t>
  </si>
  <si>
    <t xml:space="preserve">доход </t>
  </si>
  <si>
    <t>380</t>
  </si>
  <si>
    <r>
      <t xml:space="preserve">Итого по разделу II </t>
    </r>
    <r>
      <rPr>
        <sz val="9"/>
        <rFont val="Times New Roman"/>
        <family val="1"/>
      </rPr>
      <t>(стр.170  + стр.210 + стр.230 + стр.260 + стр.290 + стр.310 + стр.320 + стр. 330 + стр.370 + стр.380)</t>
    </r>
  </si>
  <si>
    <t>570</t>
  </si>
  <si>
    <t>580</t>
  </si>
  <si>
    <t>590</t>
  </si>
  <si>
    <r>
      <t xml:space="preserve">Итого по разделу III </t>
    </r>
    <r>
      <rPr>
        <sz val="9"/>
        <rFont val="Times New Roman"/>
        <family val="1"/>
      </rPr>
      <t>(стр.470+ стр.490 + стр. 510 + стр.530 + стр.570 + стр.580 + стр.590)</t>
    </r>
  </si>
  <si>
    <t>иное движимое имущество учреждения (010439000) *</t>
  </si>
  <si>
    <t>денежные средства учреждения на специальных счетах в кредитной организации (020126000)</t>
  </si>
  <si>
    <t>Утверждена приказом Минфина России от 25.03.2011 N 33н
(в редакции приказов Минфина России от 26.10.2012 N 139н, от 29.12.2014 N 172н, от 20.03.2015 N 43н, от 17.12.2015 N 199н и от 16.11.2016 N 209н)</t>
  </si>
  <si>
    <t>Сентября</t>
  </si>
  <si>
    <t>6446011610</t>
  </si>
  <si>
    <t>63641101</t>
  </si>
  <si>
    <t>01.09.2018</t>
  </si>
  <si>
    <t>Муниципалбное учреждение Спортивно-оздоровительный комплекс "Локомотив"</t>
  </si>
  <si>
    <t>Руководитель              ______________________</t>
  </si>
  <si>
    <t xml:space="preserve">                                           (подпись)</t>
  </si>
  <si>
    <t>Главный бухгалтер                          ______________________</t>
  </si>
  <si>
    <t xml:space="preserve">                                                                                                      (подпись)</t>
  </si>
  <si>
    <t>Приложение №1 к передаточному акту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</si>
</sst>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49" fontId="8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8" fillId="0" borderId="11" xfId="0" applyFont="1" applyFill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 indent="4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 indent="4"/>
    </xf>
    <xf numFmtId="49" fontId="8" fillId="0" borderId="16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wrapText="1" indent="4"/>
    </xf>
    <xf numFmtId="0" fontId="8" fillId="0" borderId="14" xfId="0" applyFont="1" applyFill="1" applyBorder="1" applyAlignment="1">
      <alignment horizontal="left" wrapText="1" indent="4"/>
    </xf>
    <xf numFmtId="49" fontId="8" fillId="0" borderId="19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 indent="4"/>
    </xf>
    <xf numFmtId="0" fontId="8" fillId="0" borderId="22" xfId="0" applyFont="1" applyFill="1" applyBorder="1" applyAlignment="1">
      <alignment horizontal="left" wrapText="1" indent="4"/>
    </xf>
    <xf numFmtId="0" fontId="8" fillId="0" borderId="23" xfId="0" applyFont="1" applyFill="1" applyBorder="1" applyAlignment="1">
      <alignment horizontal="left" wrapText="1" indent="4"/>
    </xf>
    <xf numFmtId="49" fontId="8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wrapText="1" indent="3"/>
    </xf>
    <xf numFmtId="0" fontId="8" fillId="0" borderId="0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wrapText="1" indent="3"/>
    </xf>
    <xf numFmtId="0" fontId="8" fillId="0" borderId="14" xfId="0" applyFont="1" applyFill="1" applyBorder="1" applyAlignment="1">
      <alignment horizontal="left" wrapText="1" indent="3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 indent="4"/>
    </xf>
    <xf numFmtId="0" fontId="8" fillId="0" borderId="30" xfId="0" applyFont="1" applyFill="1" applyBorder="1" applyAlignment="1">
      <alignment horizontal="left" wrapText="1" indent="4"/>
    </xf>
    <xf numFmtId="0" fontId="8" fillId="0" borderId="1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indent="4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8" fillId="0" borderId="31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 indent="4"/>
    </xf>
    <xf numFmtId="0" fontId="8" fillId="0" borderId="34" xfId="0" applyFont="1" applyFill="1" applyBorder="1" applyAlignment="1">
      <alignment horizontal="left" wrapText="1" indent="4"/>
    </xf>
    <xf numFmtId="0" fontId="9" fillId="0" borderId="35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2" fontId="8" fillId="0" borderId="36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2" fontId="8" fillId="0" borderId="39" xfId="0" applyNumberFormat="1" applyFont="1" applyFill="1" applyBorder="1" applyAlignment="1">
      <alignment horizontal="center"/>
    </xf>
    <xf numFmtId="2" fontId="8" fillId="0" borderId="40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44" xfId="0" applyNumberFormat="1" applyFont="1" applyFill="1" applyBorder="1" applyAlignment="1">
      <alignment horizontal="center"/>
    </xf>
    <xf numFmtId="2" fontId="8" fillId="0" borderId="45" xfId="0" applyNumberFormat="1" applyFont="1" applyFill="1" applyBorder="1" applyAlignment="1">
      <alignment horizontal="center"/>
    </xf>
    <xf numFmtId="2" fontId="8" fillId="0" borderId="46" xfId="0" applyNumberFormat="1" applyFont="1" applyFill="1" applyBorder="1" applyAlignment="1">
      <alignment horizontal="center"/>
    </xf>
    <xf numFmtId="2" fontId="8" fillId="0" borderId="47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/>
    </xf>
    <xf numFmtId="2" fontId="8" fillId="0" borderId="49" xfId="0" applyNumberFormat="1" applyFont="1" applyFill="1" applyBorder="1" applyAlignment="1">
      <alignment horizontal="center"/>
    </xf>
    <xf numFmtId="2" fontId="8" fillId="0" borderId="50" xfId="0" applyNumberFormat="1" applyFont="1" applyFill="1" applyBorder="1" applyAlignment="1">
      <alignment horizontal="center"/>
    </xf>
    <xf numFmtId="2" fontId="8" fillId="0" borderId="51" xfId="0" applyNumberFormat="1" applyFont="1" applyFill="1" applyBorder="1" applyAlignment="1">
      <alignment horizontal="center"/>
    </xf>
    <xf numFmtId="2" fontId="8" fillId="0" borderId="52" xfId="0" applyNumberFormat="1" applyFont="1" applyFill="1" applyBorder="1" applyAlignment="1">
      <alignment horizontal="center"/>
    </xf>
    <xf numFmtId="2" fontId="8" fillId="0" borderId="53" xfId="0" applyNumberFormat="1" applyFont="1" applyFill="1" applyBorder="1" applyAlignment="1">
      <alignment horizontal="center"/>
    </xf>
    <xf numFmtId="2" fontId="8" fillId="0" borderId="54" xfId="0" applyNumberFormat="1" applyFont="1" applyFill="1" applyBorder="1" applyAlignment="1">
      <alignment horizontal="center"/>
    </xf>
    <xf numFmtId="2" fontId="8" fillId="0" borderId="55" xfId="0" applyNumberFormat="1" applyFont="1" applyFill="1" applyBorder="1" applyAlignment="1">
      <alignment horizontal="center"/>
    </xf>
    <xf numFmtId="2" fontId="8" fillId="0" borderId="56" xfId="0" applyNumberFormat="1" applyFont="1" applyFill="1" applyBorder="1" applyAlignment="1">
      <alignment horizontal="center"/>
    </xf>
    <xf numFmtId="2" fontId="8" fillId="0" borderId="57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49" fontId="7" fillId="0" borderId="39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shrinkToFit="1"/>
    </xf>
    <xf numFmtId="49" fontId="8" fillId="0" borderId="47" xfId="0" applyNumberFormat="1" applyFont="1" applyBorder="1" applyAlignment="1">
      <alignment horizontal="center" shrinkToFit="1"/>
    </xf>
    <xf numFmtId="49" fontId="8" fillId="0" borderId="55" xfId="0" applyNumberFormat="1" applyFont="1" applyBorder="1" applyAlignment="1">
      <alignment/>
    </xf>
    <xf numFmtId="49" fontId="8" fillId="0" borderId="63" xfId="0" applyNumberFormat="1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shrinkToFit="1"/>
    </xf>
    <xf numFmtId="49" fontId="8" fillId="0" borderId="44" xfId="0" applyNumberFormat="1" applyFont="1" applyBorder="1" applyAlignment="1">
      <alignment horizontal="center" shrinkToFit="1"/>
    </xf>
    <xf numFmtId="49" fontId="7" fillId="0" borderId="64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shrinkToFit="1"/>
    </xf>
    <xf numFmtId="49" fontId="8" fillId="0" borderId="38" xfId="0" applyNumberFormat="1" applyFont="1" applyBorder="1" applyAlignment="1">
      <alignment horizontal="center" shrinkToFit="1"/>
    </xf>
    <xf numFmtId="0" fontId="7" fillId="0" borderId="43" xfId="0" applyFont="1" applyBorder="1" applyAlignment="1">
      <alignment horizontal="center"/>
    </xf>
    <xf numFmtId="49" fontId="8" fillId="0" borderId="27" xfId="0" applyNumberFormat="1" applyFont="1" applyBorder="1" applyAlignment="1">
      <alignment horizontal="center" shrinkToFit="1"/>
    </xf>
    <xf numFmtId="49" fontId="8" fillId="0" borderId="57" xfId="0" applyNumberFormat="1" applyFont="1" applyBorder="1" applyAlignment="1">
      <alignment horizontal="center" shrinkToFit="1"/>
    </xf>
    <xf numFmtId="2" fontId="8" fillId="0" borderId="43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2" fontId="8" fillId="0" borderId="59" xfId="0" applyNumberFormat="1" applyFont="1" applyBorder="1" applyAlignment="1">
      <alignment horizontal="center"/>
    </xf>
    <xf numFmtId="2" fontId="8" fillId="0" borderId="66" xfId="0" applyNumberFormat="1" applyFont="1" applyBorder="1" applyAlignment="1">
      <alignment horizontal="center"/>
    </xf>
    <xf numFmtId="2" fontId="8" fillId="0" borderId="62" xfId="0" applyNumberFormat="1" applyFont="1" applyBorder="1" applyAlignment="1">
      <alignment horizontal="center"/>
    </xf>
    <xf numFmtId="2" fontId="8" fillId="0" borderId="67" xfId="0" applyNumberFormat="1" applyFont="1" applyBorder="1" applyAlignment="1">
      <alignment horizontal="center"/>
    </xf>
    <xf numFmtId="2" fontId="8" fillId="0" borderId="64" xfId="0" applyNumberFormat="1" applyFont="1" applyBorder="1" applyAlignment="1">
      <alignment horizontal="center"/>
    </xf>
    <xf numFmtId="2" fontId="8" fillId="0" borderId="65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68" xfId="0" applyNumberFormat="1" applyFont="1" applyBorder="1" applyAlignment="1">
      <alignment horizontal="center"/>
    </xf>
    <xf numFmtId="2" fontId="8" fillId="0" borderId="60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0" fontId="8" fillId="0" borderId="29" xfId="0" applyFont="1" applyFill="1" applyBorder="1" applyAlignment="1">
      <alignment horizontal="left" wrapText="1" indent="2"/>
    </xf>
    <xf numFmtId="0" fontId="8" fillId="0" borderId="14" xfId="0" applyFont="1" applyFill="1" applyBorder="1" applyAlignment="1">
      <alignment horizontal="left" wrapText="1" indent="2"/>
    </xf>
    <xf numFmtId="0" fontId="8" fillId="0" borderId="29" xfId="0" applyFont="1" applyFill="1" applyBorder="1" applyAlignment="1">
      <alignment horizontal="left" indent="2"/>
    </xf>
    <xf numFmtId="0" fontId="8" fillId="0" borderId="14" xfId="0" applyFont="1" applyFill="1" applyBorder="1" applyAlignment="1">
      <alignment horizontal="left" indent="2"/>
    </xf>
    <xf numFmtId="49" fontId="7" fillId="0" borderId="6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left" wrapText="1" indent="2"/>
    </xf>
    <xf numFmtId="0" fontId="8" fillId="0" borderId="30" xfId="0" applyFont="1" applyFill="1" applyBorder="1" applyAlignment="1">
      <alignment horizontal="left" wrapText="1" indent="2"/>
    </xf>
    <xf numFmtId="0" fontId="8" fillId="0" borderId="11" xfId="0" applyFont="1" applyFill="1" applyBorder="1" applyAlignment="1">
      <alignment horizontal="left" wrapText="1" indent="2"/>
    </xf>
    <xf numFmtId="0" fontId="8" fillId="0" borderId="18" xfId="0" applyFont="1" applyFill="1" applyBorder="1" applyAlignment="1">
      <alignment horizontal="left" wrapText="1" indent="2"/>
    </xf>
    <xf numFmtId="49" fontId="8" fillId="0" borderId="6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49" fontId="8" fillId="0" borderId="65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left" wrapText="1"/>
    </xf>
    <xf numFmtId="0" fontId="8" fillId="0" borderId="29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49" fontId="8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49" fontId="8" fillId="0" borderId="26" xfId="0" applyNumberFormat="1" applyFont="1" applyBorder="1" applyAlignment="1">
      <alignment horizontal="center"/>
    </xf>
    <xf numFmtId="2" fontId="8" fillId="0" borderId="7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49" fontId="7" fillId="0" borderId="59" xfId="0" applyNumberFormat="1" applyFont="1" applyBorder="1" applyAlignment="1">
      <alignment horizontal="center" vertical="center"/>
    </xf>
    <xf numFmtId="2" fontId="8" fillId="0" borderId="71" xfId="0" applyNumberFormat="1" applyFont="1" applyBorder="1" applyAlignment="1">
      <alignment horizontal="center"/>
    </xf>
    <xf numFmtId="2" fontId="8" fillId="0" borderId="72" xfId="0" applyNumberFormat="1" applyFont="1" applyBorder="1" applyAlignment="1">
      <alignment horizontal="center"/>
    </xf>
    <xf numFmtId="2" fontId="8" fillId="0" borderId="7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8" fillId="0" borderId="74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0" borderId="60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2" fontId="8" fillId="0" borderId="43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2" fontId="8" fillId="0" borderId="40" xfId="0" applyNumberFormat="1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2" fontId="8" fillId="0" borderId="70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vertical="top"/>
    </xf>
    <xf numFmtId="49" fontId="8" fillId="0" borderId="10" xfId="0" applyNumberFormat="1" applyFont="1" applyBorder="1" applyAlignment="1">
      <alignment horizontal="center"/>
    </xf>
    <xf numFmtId="2" fontId="8" fillId="0" borderId="7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showGridLines="0" tabSelected="1" zoomScaleSheetLayoutView="120" zoomScalePageLayoutView="0" workbookViewId="0" topLeftCell="A1">
      <selection activeCell="U16" sqref="U16"/>
    </sheetView>
  </sheetViews>
  <sheetFormatPr defaultColWidth="9.00390625" defaultRowHeight="12.75"/>
  <cols>
    <col min="1" max="1" width="19.875" style="1" customWidth="1"/>
    <col min="2" max="2" width="4.375" style="1" customWidth="1"/>
    <col min="3" max="3" width="22.125" style="1" customWidth="1"/>
    <col min="4" max="4" width="1.875" style="2" customWidth="1"/>
    <col min="5" max="5" width="4.25390625" style="3" customWidth="1"/>
    <col min="6" max="6" width="10.875" style="1" customWidth="1"/>
    <col min="7" max="7" width="5.00390625" style="1" customWidth="1"/>
    <col min="8" max="9" width="3.25390625" style="1" customWidth="1"/>
    <col min="10" max="10" width="11.875" style="1" customWidth="1"/>
    <col min="11" max="11" width="10.75390625" style="1" customWidth="1"/>
    <col min="12" max="12" width="10.625" style="1" customWidth="1"/>
    <col min="13" max="13" width="10.875" style="1" customWidth="1"/>
    <col min="14" max="14" width="11.25390625" style="1" customWidth="1"/>
    <col min="15" max="15" width="1.00390625" style="1" customWidth="1"/>
    <col min="16" max="16" width="12.25390625" style="1" customWidth="1"/>
    <col min="17" max="17" width="1.00390625" style="1" customWidth="1"/>
    <col min="18" max="19" width="1.37890625" style="1" customWidth="1"/>
    <col min="20" max="16384" width="9.125" style="1" customWidth="1"/>
  </cols>
  <sheetData>
    <row r="1" spans="1:16" ht="18" customHeight="1">
      <c r="A1" s="183" t="s">
        <v>276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8" customHeight="1">
      <c r="A2" s="110" t="s">
        <v>266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6" ht="12.75" customHeight="1" thickBot="1">
      <c r="B3" s="193" t="s">
        <v>89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61"/>
      <c r="N3" s="61"/>
      <c r="O3" s="138" t="s">
        <v>2</v>
      </c>
      <c r="P3" s="138"/>
    </row>
    <row r="4" spans="2:16" s="7" customFormat="1" ht="12" customHeight="1">
      <c r="B4" s="192" t="s">
        <v>171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87" t="s">
        <v>93</v>
      </c>
      <c r="N4" s="187"/>
      <c r="O4" s="139" t="s">
        <v>170</v>
      </c>
      <c r="P4" s="140"/>
    </row>
    <row r="5" spans="1:16" s="7" customFormat="1" ht="11.25" customHeight="1">
      <c r="A5" s="129" t="s">
        <v>90</v>
      </c>
      <c r="B5" s="129"/>
      <c r="C5" s="129"/>
      <c r="D5" s="129"/>
      <c r="E5" s="129"/>
      <c r="F5" s="130" t="s">
        <v>267</v>
      </c>
      <c r="G5" s="130"/>
      <c r="H5" s="54" t="s">
        <v>91</v>
      </c>
      <c r="I5" s="55" t="s">
        <v>77</v>
      </c>
      <c r="J5" s="3" t="s">
        <v>92</v>
      </c>
      <c r="K5" s="3"/>
      <c r="L5" s="3"/>
      <c r="M5" s="3"/>
      <c r="N5" s="8" t="s">
        <v>94</v>
      </c>
      <c r="O5" s="131" t="s">
        <v>270</v>
      </c>
      <c r="P5" s="132"/>
    </row>
    <row r="6" spans="1:16" s="7" customFormat="1" ht="12.75" customHeight="1">
      <c r="A6" s="173" t="s">
        <v>172</v>
      </c>
      <c r="B6" s="173"/>
      <c r="C6" s="174" t="s">
        <v>271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8" t="s">
        <v>95</v>
      </c>
      <c r="O6" s="131"/>
      <c r="P6" s="132"/>
    </row>
    <row r="7" spans="1:16" s="7" customFormat="1" ht="12.75" customHeight="1">
      <c r="A7" s="143" t="s">
        <v>173</v>
      </c>
      <c r="B7" s="143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8" t="s">
        <v>243</v>
      </c>
      <c r="O7" s="136" t="s">
        <v>268</v>
      </c>
      <c r="P7" s="137"/>
    </row>
    <row r="8" spans="1:16" s="7" customFormat="1" ht="12.75" customHeight="1">
      <c r="A8" s="143" t="s">
        <v>174</v>
      </c>
      <c r="B8" s="143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8" t="s">
        <v>242</v>
      </c>
      <c r="O8" s="131" t="s">
        <v>269</v>
      </c>
      <c r="P8" s="132"/>
    </row>
    <row r="9" spans="1:16" s="7" customFormat="1" ht="12.75" customHeight="1">
      <c r="A9" s="176" t="s">
        <v>175</v>
      </c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8" t="s">
        <v>95</v>
      </c>
      <c r="O9" s="131"/>
      <c r="P9" s="132"/>
    </row>
    <row r="10" spans="1:16" s="7" customFormat="1" ht="12.75" customHeight="1">
      <c r="A10" s="176"/>
      <c r="B10" s="176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8" t="s">
        <v>243</v>
      </c>
      <c r="O10" s="136"/>
      <c r="P10" s="137"/>
    </row>
    <row r="11" spans="1:16" s="7" customFormat="1" ht="12.75" customHeight="1">
      <c r="A11" s="176"/>
      <c r="B11" s="176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8" t="s">
        <v>96</v>
      </c>
      <c r="O11" s="131"/>
      <c r="P11" s="132"/>
    </row>
    <row r="12" spans="1:16" s="7" customFormat="1" ht="12.75" customHeight="1">
      <c r="A12" s="196" t="s">
        <v>43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8"/>
      <c r="O12" s="131"/>
      <c r="P12" s="132"/>
    </row>
    <row r="13" spans="1:16" s="7" customFormat="1" ht="12.75" customHeight="1" thickBot="1">
      <c r="A13" s="143" t="s">
        <v>104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8" t="s">
        <v>97</v>
      </c>
      <c r="O13" s="125" t="s">
        <v>1</v>
      </c>
      <c r="P13" s="126"/>
    </row>
    <row r="14" spans="1:16" s="7" customFormat="1" ht="6.75" customHeight="1">
      <c r="A14" s="195"/>
      <c r="B14" s="195"/>
      <c r="C14" s="195"/>
      <c r="D14" s="195"/>
      <c r="F14" s="9"/>
      <c r="G14" s="10"/>
      <c r="H14" s="10"/>
      <c r="I14" s="10"/>
      <c r="J14" s="10"/>
      <c r="K14" s="10"/>
      <c r="L14" s="10"/>
      <c r="M14" s="10"/>
      <c r="N14" s="11"/>
      <c r="O14" s="127"/>
      <c r="P14" s="128"/>
    </row>
    <row r="15" spans="1:16" s="7" customFormat="1" ht="11.25" customHeight="1">
      <c r="A15" s="160" t="s">
        <v>227</v>
      </c>
      <c r="B15" s="160"/>
      <c r="C15" s="160"/>
      <c r="D15" s="161"/>
      <c r="E15" s="88" t="s">
        <v>20</v>
      </c>
      <c r="F15" s="133" t="s">
        <v>3</v>
      </c>
      <c r="G15" s="134"/>
      <c r="H15" s="134"/>
      <c r="I15" s="134"/>
      <c r="J15" s="134"/>
      <c r="K15" s="135"/>
      <c r="L15" s="133" t="s">
        <v>9</v>
      </c>
      <c r="M15" s="134"/>
      <c r="N15" s="134"/>
      <c r="O15" s="134"/>
      <c r="P15" s="134"/>
    </row>
    <row r="16" spans="1:16" s="7" customFormat="1" ht="10.5" customHeight="1">
      <c r="A16" s="162"/>
      <c r="B16" s="162"/>
      <c r="C16" s="162"/>
      <c r="D16" s="163"/>
      <c r="E16" s="89" t="s">
        <v>21</v>
      </c>
      <c r="F16" s="90" t="s">
        <v>189</v>
      </c>
      <c r="G16" s="116" t="s">
        <v>253</v>
      </c>
      <c r="H16" s="117"/>
      <c r="I16" s="118"/>
      <c r="J16" s="91" t="s">
        <v>256</v>
      </c>
      <c r="K16" s="164" t="s">
        <v>4</v>
      </c>
      <c r="L16" s="90" t="s">
        <v>189</v>
      </c>
      <c r="M16" s="94" t="s">
        <v>253</v>
      </c>
      <c r="N16" s="91" t="s">
        <v>256</v>
      </c>
      <c r="O16" s="112" t="s">
        <v>4</v>
      </c>
      <c r="P16" s="113"/>
    </row>
    <row r="17" spans="1:16" s="7" customFormat="1" ht="10.5" customHeight="1">
      <c r="A17" s="162"/>
      <c r="B17" s="162"/>
      <c r="C17" s="162"/>
      <c r="D17" s="163"/>
      <c r="E17" s="89" t="s">
        <v>22</v>
      </c>
      <c r="F17" s="90" t="s">
        <v>190</v>
      </c>
      <c r="G17" s="119" t="s">
        <v>254</v>
      </c>
      <c r="H17" s="120"/>
      <c r="I17" s="121"/>
      <c r="J17" s="92" t="s">
        <v>257</v>
      </c>
      <c r="K17" s="165"/>
      <c r="L17" s="90" t="s">
        <v>190</v>
      </c>
      <c r="M17" s="95" t="s">
        <v>254</v>
      </c>
      <c r="N17" s="92" t="s">
        <v>257</v>
      </c>
      <c r="O17" s="114"/>
      <c r="P17" s="115"/>
    </row>
    <row r="18" spans="1:16" s="7" customFormat="1" ht="10.5" customHeight="1">
      <c r="A18" s="162"/>
      <c r="B18" s="162"/>
      <c r="C18" s="162"/>
      <c r="D18" s="163"/>
      <c r="E18" s="89"/>
      <c r="F18" s="90" t="s">
        <v>191</v>
      </c>
      <c r="G18" s="122" t="s">
        <v>255</v>
      </c>
      <c r="H18" s="123"/>
      <c r="I18" s="124"/>
      <c r="J18" s="92" t="s">
        <v>189</v>
      </c>
      <c r="K18" s="165"/>
      <c r="L18" s="90" t="s">
        <v>191</v>
      </c>
      <c r="M18" s="95" t="s">
        <v>255</v>
      </c>
      <c r="N18" s="92" t="s">
        <v>189</v>
      </c>
      <c r="O18" s="114"/>
      <c r="P18" s="115"/>
    </row>
    <row r="19" spans="1:16" s="7" customFormat="1" ht="10.5" customHeight="1" thickBot="1">
      <c r="A19" s="134">
        <v>1</v>
      </c>
      <c r="B19" s="134"/>
      <c r="C19" s="134"/>
      <c r="D19" s="135"/>
      <c r="E19" s="87" t="s">
        <v>0</v>
      </c>
      <c r="F19" s="93">
        <v>3</v>
      </c>
      <c r="G19" s="188">
        <v>4</v>
      </c>
      <c r="H19" s="160"/>
      <c r="I19" s="161"/>
      <c r="J19" s="93">
        <v>5</v>
      </c>
      <c r="K19" s="93">
        <v>6</v>
      </c>
      <c r="L19" s="93">
        <v>7</v>
      </c>
      <c r="M19" s="93">
        <v>8</v>
      </c>
      <c r="N19" s="93">
        <v>9</v>
      </c>
      <c r="O19" s="188">
        <v>10</v>
      </c>
      <c r="P19" s="160"/>
    </row>
    <row r="20" spans="1:16" s="7" customFormat="1" ht="14.25" customHeight="1">
      <c r="A20" s="197" t="s">
        <v>5</v>
      </c>
      <c r="B20" s="197"/>
      <c r="C20" s="197"/>
      <c r="D20" s="198"/>
      <c r="E20" s="185" t="s">
        <v>23</v>
      </c>
      <c r="F20" s="186">
        <f>SUM(F22:F26)</f>
        <v>0</v>
      </c>
      <c r="G20" s="189">
        <f>SUM(G22:I26)</f>
        <v>210572831.60999998</v>
      </c>
      <c r="H20" s="190"/>
      <c r="I20" s="191"/>
      <c r="J20" s="186">
        <f>SUM(J22:J26)</f>
        <v>731233.42</v>
      </c>
      <c r="K20" s="186">
        <f>SUM(F20:J21)</f>
        <v>211304065.02999997</v>
      </c>
      <c r="L20" s="186">
        <f>SUM(L22:L26)</f>
        <v>0</v>
      </c>
      <c r="M20" s="186">
        <f>SUM(M22:M26)</f>
        <v>210572831.60999998</v>
      </c>
      <c r="N20" s="186">
        <f>SUM(N22:N26)</f>
        <v>799637.42</v>
      </c>
      <c r="O20" s="189">
        <f>SUM(L20:N21)</f>
        <v>211372469.02999997</v>
      </c>
      <c r="P20" s="194"/>
    </row>
    <row r="21" spans="1:16" s="7" customFormat="1" ht="14.25" customHeight="1">
      <c r="A21" s="199" t="s">
        <v>176</v>
      </c>
      <c r="B21" s="199"/>
      <c r="C21" s="199"/>
      <c r="D21" s="200"/>
      <c r="E21" s="180"/>
      <c r="F21" s="142"/>
      <c r="G21" s="146"/>
      <c r="H21" s="154"/>
      <c r="I21" s="155"/>
      <c r="J21" s="142"/>
      <c r="K21" s="142"/>
      <c r="L21" s="142"/>
      <c r="M21" s="142"/>
      <c r="N21" s="142"/>
      <c r="O21" s="146"/>
      <c r="P21" s="147"/>
    </row>
    <row r="22" spans="1:16" s="7" customFormat="1" ht="13.5" customHeight="1">
      <c r="A22" s="166" t="s">
        <v>76</v>
      </c>
      <c r="B22" s="166"/>
      <c r="C22" s="166"/>
      <c r="D22" s="167"/>
      <c r="E22" s="179" t="s">
        <v>74</v>
      </c>
      <c r="F22" s="141"/>
      <c r="G22" s="144">
        <v>192394852.79</v>
      </c>
      <c r="H22" s="152"/>
      <c r="I22" s="153"/>
      <c r="J22" s="141"/>
      <c r="K22" s="141">
        <f>SUM(F22:J23)</f>
        <v>192394852.79</v>
      </c>
      <c r="L22" s="141"/>
      <c r="M22" s="141">
        <v>192394852.79</v>
      </c>
      <c r="N22" s="141"/>
      <c r="O22" s="144">
        <f>SUM(L22:N23)</f>
        <v>192394852.79</v>
      </c>
      <c r="P22" s="145"/>
    </row>
    <row r="23" spans="1:16" s="7" customFormat="1" ht="13.5" customHeight="1">
      <c r="A23" s="168" t="s">
        <v>177</v>
      </c>
      <c r="B23" s="168"/>
      <c r="C23" s="168"/>
      <c r="D23" s="169"/>
      <c r="E23" s="180"/>
      <c r="F23" s="142"/>
      <c r="G23" s="146"/>
      <c r="H23" s="154"/>
      <c r="I23" s="155"/>
      <c r="J23" s="142"/>
      <c r="K23" s="142"/>
      <c r="L23" s="142"/>
      <c r="M23" s="142"/>
      <c r="N23" s="142"/>
      <c r="O23" s="146"/>
      <c r="P23" s="147"/>
    </row>
    <row r="24" spans="1:16" s="7" customFormat="1" ht="13.5" customHeight="1">
      <c r="A24" s="158" t="s">
        <v>178</v>
      </c>
      <c r="B24" s="158"/>
      <c r="C24" s="158"/>
      <c r="D24" s="159"/>
      <c r="E24" s="13" t="s">
        <v>75</v>
      </c>
      <c r="F24" s="14"/>
      <c r="G24" s="148">
        <v>18062678.82</v>
      </c>
      <c r="H24" s="149"/>
      <c r="I24" s="150"/>
      <c r="J24" s="14">
        <v>39564</v>
      </c>
      <c r="K24" s="14">
        <f>SUM(F24:J24)</f>
        <v>18102242.82</v>
      </c>
      <c r="L24" s="14"/>
      <c r="M24" s="14">
        <v>18062678.82</v>
      </c>
      <c r="N24" s="14">
        <v>39564</v>
      </c>
      <c r="O24" s="148">
        <f>SUM(L24:N24)</f>
        <v>18102242.82</v>
      </c>
      <c r="P24" s="151"/>
    </row>
    <row r="25" spans="1:16" s="7" customFormat="1" ht="13.5" customHeight="1">
      <c r="A25" s="156" t="s">
        <v>179</v>
      </c>
      <c r="B25" s="156"/>
      <c r="C25" s="156"/>
      <c r="D25" s="157"/>
      <c r="E25" s="13" t="s">
        <v>111</v>
      </c>
      <c r="F25" s="14"/>
      <c r="G25" s="148">
        <v>115300</v>
      </c>
      <c r="H25" s="149"/>
      <c r="I25" s="150"/>
      <c r="J25" s="14">
        <v>691669.42</v>
      </c>
      <c r="K25" s="14">
        <f aca="true" t="shared" si="0" ref="K25:K38">SUM(F25:J25)</f>
        <v>806969.42</v>
      </c>
      <c r="L25" s="14"/>
      <c r="M25" s="14">
        <v>115300</v>
      </c>
      <c r="N25" s="14">
        <v>760073.42</v>
      </c>
      <c r="O25" s="148">
        <f aca="true" t="shared" si="1" ref="O25:O38">SUM(L25:N25)</f>
        <v>875373.42</v>
      </c>
      <c r="P25" s="151"/>
    </row>
    <row r="26" spans="1:16" s="7" customFormat="1" ht="13.5" customHeight="1">
      <c r="A26" s="156" t="s">
        <v>180</v>
      </c>
      <c r="B26" s="156"/>
      <c r="C26" s="156"/>
      <c r="D26" s="157"/>
      <c r="E26" s="13" t="s">
        <v>112</v>
      </c>
      <c r="F26" s="14"/>
      <c r="G26" s="148"/>
      <c r="H26" s="149"/>
      <c r="I26" s="150"/>
      <c r="J26" s="14"/>
      <c r="K26" s="14">
        <f t="shared" si="0"/>
        <v>0</v>
      </c>
      <c r="L26" s="14"/>
      <c r="M26" s="14"/>
      <c r="N26" s="14"/>
      <c r="O26" s="148">
        <f t="shared" si="1"/>
        <v>0</v>
      </c>
      <c r="P26" s="151"/>
    </row>
    <row r="27" spans="1:16" s="7" customFormat="1" ht="13.5" customHeight="1">
      <c r="A27" s="181" t="s">
        <v>181</v>
      </c>
      <c r="B27" s="181"/>
      <c r="C27" s="181"/>
      <c r="D27" s="182"/>
      <c r="E27" s="47" t="s">
        <v>24</v>
      </c>
      <c r="F27" s="14">
        <f>SUM(F28:F32)</f>
        <v>0</v>
      </c>
      <c r="G27" s="148">
        <f>SUM(G28:I32)</f>
        <v>90287877.83999999</v>
      </c>
      <c r="H27" s="149"/>
      <c r="I27" s="150"/>
      <c r="J27" s="14">
        <f>SUM(J28:J32)</f>
        <v>561946.1</v>
      </c>
      <c r="K27" s="14">
        <f t="shared" si="0"/>
        <v>90849823.93999998</v>
      </c>
      <c r="L27" s="14">
        <f>SUM(L28:L32)</f>
        <v>0</v>
      </c>
      <c r="M27" s="14">
        <f>SUM(M28:M32)</f>
        <v>97020313.83999999</v>
      </c>
      <c r="N27" s="14">
        <f>SUM(N28:N32)</f>
        <v>653232.1</v>
      </c>
      <c r="O27" s="148">
        <f t="shared" si="1"/>
        <v>97673545.93999998</v>
      </c>
      <c r="P27" s="151"/>
    </row>
    <row r="28" spans="1:16" s="7" customFormat="1" ht="12.75" customHeight="1">
      <c r="A28" s="166" t="s">
        <v>76</v>
      </c>
      <c r="B28" s="166"/>
      <c r="C28" s="166"/>
      <c r="D28" s="167"/>
      <c r="E28" s="179" t="s">
        <v>113</v>
      </c>
      <c r="F28" s="141"/>
      <c r="G28" s="144">
        <v>77937545.5</v>
      </c>
      <c r="H28" s="152"/>
      <c r="I28" s="153"/>
      <c r="J28" s="141"/>
      <c r="K28" s="141">
        <f>SUM(F28:J29)</f>
        <v>77937545.5</v>
      </c>
      <c r="L28" s="141"/>
      <c r="M28" s="141">
        <v>83912540.5</v>
      </c>
      <c r="N28" s="141"/>
      <c r="O28" s="144">
        <f>SUM(L28:N29)</f>
        <v>83912540.5</v>
      </c>
      <c r="P28" s="145"/>
    </row>
    <row r="29" spans="1:16" s="7" customFormat="1" ht="24" customHeight="1">
      <c r="A29" s="168" t="s">
        <v>182</v>
      </c>
      <c r="B29" s="168"/>
      <c r="C29" s="168"/>
      <c r="D29" s="169"/>
      <c r="E29" s="180"/>
      <c r="F29" s="142"/>
      <c r="G29" s="146"/>
      <c r="H29" s="154"/>
      <c r="I29" s="155"/>
      <c r="J29" s="142"/>
      <c r="K29" s="142"/>
      <c r="L29" s="142"/>
      <c r="M29" s="142"/>
      <c r="N29" s="142"/>
      <c r="O29" s="146"/>
      <c r="P29" s="147"/>
    </row>
    <row r="30" spans="1:16" s="7" customFormat="1" ht="24" customHeight="1">
      <c r="A30" s="156" t="s">
        <v>183</v>
      </c>
      <c r="B30" s="156"/>
      <c r="C30" s="156"/>
      <c r="D30" s="157"/>
      <c r="E30" s="13" t="s">
        <v>187</v>
      </c>
      <c r="F30" s="14"/>
      <c r="G30" s="148">
        <v>12268789.79</v>
      </c>
      <c r="H30" s="149"/>
      <c r="I30" s="150"/>
      <c r="J30" s="14">
        <v>39564</v>
      </c>
      <c r="K30" s="14">
        <f t="shared" si="0"/>
        <v>12308353.79</v>
      </c>
      <c r="L30" s="14"/>
      <c r="M30" s="14">
        <v>13022014.79</v>
      </c>
      <c r="N30" s="14">
        <v>39564</v>
      </c>
      <c r="O30" s="148">
        <f t="shared" si="1"/>
        <v>13061578.79</v>
      </c>
      <c r="P30" s="151"/>
    </row>
    <row r="31" spans="1:16" s="7" customFormat="1" ht="24" customHeight="1">
      <c r="A31" s="156" t="s">
        <v>184</v>
      </c>
      <c r="B31" s="156"/>
      <c r="C31" s="156"/>
      <c r="D31" s="157"/>
      <c r="E31" s="13" t="s">
        <v>114</v>
      </c>
      <c r="F31" s="14"/>
      <c r="G31" s="148">
        <v>81542.55</v>
      </c>
      <c r="H31" s="149"/>
      <c r="I31" s="150"/>
      <c r="J31" s="14">
        <v>522382.1</v>
      </c>
      <c r="K31" s="14">
        <f t="shared" si="0"/>
        <v>603924.65</v>
      </c>
      <c r="L31" s="14"/>
      <c r="M31" s="14">
        <v>85758.55</v>
      </c>
      <c r="N31" s="14">
        <v>613668.1</v>
      </c>
      <c r="O31" s="148">
        <f t="shared" si="1"/>
        <v>699426.65</v>
      </c>
      <c r="P31" s="151"/>
    </row>
    <row r="32" spans="1:16" s="7" customFormat="1" ht="14.25" customHeight="1">
      <c r="A32" s="156" t="s">
        <v>185</v>
      </c>
      <c r="B32" s="156"/>
      <c r="C32" s="156"/>
      <c r="D32" s="157"/>
      <c r="E32" s="13" t="s">
        <v>115</v>
      </c>
      <c r="F32" s="14"/>
      <c r="G32" s="148"/>
      <c r="H32" s="149"/>
      <c r="I32" s="150"/>
      <c r="J32" s="14"/>
      <c r="K32" s="14">
        <f t="shared" si="0"/>
        <v>0</v>
      </c>
      <c r="L32" s="14"/>
      <c r="M32" s="14"/>
      <c r="N32" s="14"/>
      <c r="O32" s="148">
        <f t="shared" si="1"/>
        <v>0</v>
      </c>
      <c r="P32" s="151"/>
    </row>
    <row r="33" spans="1:16" s="10" customFormat="1" ht="12.75" customHeight="1">
      <c r="A33" s="177" t="s">
        <v>106</v>
      </c>
      <c r="B33" s="177"/>
      <c r="C33" s="177"/>
      <c r="D33" s="178"/>
      <c r="E33" s="13" t="s">
        <v>25</v>
      </c>
      <c r="F33" s="14">
        <f>F20-F27</f>
        <v>0</v>
      </c>
      <c r="G33" s="148">
        <f>G20-G27</f>
        <v>120284953.77</v>
      </c>
      <c r="H33" s="149"/>
      <c r="I33" s="150"/>
      <c r="J33" s="14">
        <f>J20-J27</f>
        <v>169287.32000000007</v>
      </c>
      <c r="K33" s="14">
        <f t="shared" si="0"/>
        <v>120454241.08999999</v>
      </c>
      <c r="L33" s="14">
        <f>L20-L27</f>
        <v>0</v>
      </c>
      <c r="M33" s="14">
        <f>M20-M27</f>
        <v>113552517.77</v>
      </c>
      <c r="N33" s="14">
        <f>N20-N27</f>
        <v>146405.32000000007</v>
      </c>
      <c r="O33" s="148">
        <f t="shared" si="1"/>
        <v>113698923.08999999</v>
      </c>
      <c r="P33" s="151"/>
    </row>
    <row r="34" spans="1:16" s="7" customFormat="1" ht="12.75" customHeight="1">
      <c r="A34" s="166" t="s">
        <v>107</v>
      </c>
      <c r="B34" s="166"/>
      <c r="C34" s="166"/>
      <c r="D34" s="167"/>
      <c r="E34" s="179" t="s">
        <v>116</v>
      </c>
      <c r="F34" s="141">
        <f>F22-F28</f>
        <v>0</v>
      </c>
      <c r="G34" s="144">
        <f>G22-G28</f>
        <v>114457307.28999999</v>
      </c>
      <c r="H34" s="152"/>
      <c r="I34" s="153"/>
      <c r="J34" s="141">
        <f>J22-J28</f>
        <v>0</v>
      </c>
      <c r="K34" s="141">
        <f>SUM(F34:J35)</f>
        <v>114457307.28999999</v>
      </c>
      <c r="L34" s="141">
        <f>L22-L28</f>
        <v>0</v>
      </c>
      <c r="M34" s="141">
        <f>M22-M28</f>
        <v>108482312.28999999</v>
      </c>
      <c r="N34" s="141">
        <f>N22-N28</f>
        <v>0</v>
      </c>
      <c r="O34" s="144">
        <f>SUM(L34:N35)</f>
        <v>108482312.28999999</v>
      </c>
      <c r="P34" s="145"/>
    </row>
    <row r="35" spans="1:16" s="7" customFormat="1" ht="24" customHeight="1">
      <c r="A35" s="168" t="s">
        <v>108</v>
      </c>
      <c r="B35" s="168"/>
      <c r="C35" s="168"/>
      <c r="D35" s="169"/>
      <c r="E35" s="180"/>
      <c r="F35" s="142"/>
      <c r="G35" s="146"/>
      <c r="H35" s="154"/>
      <c r="I35" s="155"/>
      <c r="J35" s="142"/>
      <c r="K35" s="142"/>
      <c r="L35" s="142"/>
      <c r="M35" s="142"/>
      <c r="N35" s="142"/>
      <c r="O35" s="146"/>
      <c r="P35" s="147"/>
    </row>
    <row r="36" spans="1:16" ht="24" customHeight="1">
      <c r="A36" s="156" t="s">
        <v>186</v>
      </c>
      <c r="B36" s="156"/>
      <c r="C36" s="156"/>
      <c r="D36" s="157"/>
      <c r="E36" s="13" t="s">
        <v>188</v>
      </c>
      <c r="F36" s="14">
        <f aca="true" t="shared" si="2" ref="F36:G38">F24-F30</f>
        <v>0</v>
      </c>
      <c r="G36" s="148">
        <f t="shared" si="2"/>
        <v>5793889.030000001</v>
      </c>
      <c r="H36" s="149"/>
      <c r="I36" s="150"/>
      <c r="J36" s="14">
        <f>J24-J30</f>
        <v>0</v>
      </c>
      <c r="K36" s="14">
        <f t="shared" si="0"/>
        <v>5793889.030000001</v>
      </c>
      <c r="L36" s="14">
        <f aca="true" t="shared" si="3" ref="L36:N38">L24-L30</f>
        <v>0</v>
      </c>
      <c r="M36" s="14">
        <f t="shared" si="3"/>
        <v>5040664.030000001</v>
      </c>
      <c r="N36" s="14">
        <f t="shared" si="3"/>
        <v>0</v>
      </c>
      <c r="O36" s="148">
        <f t="shared" si="1"/>
        <v>5040664.030000001</v>
      </c>
      <c r="P36" s="151"/>
    </row>
    <row r="37" spans="1:16" ht="24" customHeight="1">
      <c r="A37" s="156" t="s">
        <v>109</v>
      </c>
      <c r="B37" s="156"/>
      <c r="C37" s="156"/>
      <c r="D37" s="157"/>
      <c r="E37" s="13" t="s">
        <v>117</v>
      </c>
      <c r="F37" s="14">
        <f t="shared" si="2"/>
        <v>0</v>
      </c>
      <c r="G37" s="148">
        <f t="shared" si="2"/>
        <v>33757.45</v>
      </c>
      <c r="H37" s="149"/>
      <c r="I37" s="150"/>
      <c r="J37" s="14">
        <f>J25-J31</f>
        <v>169287.32000000007</v>
      </c>
      <c r="K37" s="14">
        <f t="shared" si="0"/>
        <v>203044.77000000008</v>
      </c>
      <c r="L37" s="14">
        <f t="shared" si="3"/>
        <v>0</v>
      </c>
      <c r="M37" s="14">
        <f t="shared" si="3"/>
        <v>29541.449999999997</v>
      </c>
      <c r="N37" s="14">
        <f t="shared" si="3"/>
        <v>146405.32000000007</v>
      </c>
      <c r="O37" s="148">
        <f t="shared" si="1"/>
        <v>175946.77000000008</v>
      </c>
      <c r="P37" s="151"/>
    </row>
    <row r="38" spans="1:16" ht="12.75" customHeight="1">
      <c r="A38" s="158" t="s">
        <v>110</v>
      </c>
      <c r="B38" s="158"/>
      <c r="C38" s="158"/>
      <c r="D38" s="159"/>
      <c r="E38" s="13" t="s">
        <v>118</v>
      </c>
      <c r="F38" s="14">
        <f t="shared" si="2"/>
        <v>0</v>
      </c>
      <c r="G38" s="148">
        <f t="shared" si="2"/>
        <v>0</v>
      </c>
      <c r="H38" s="149"/>
      <c r="I38" s="150"/>
      <c r="J38" s="14">
        <f>J26-J32</f>
        <v>0</v>
      </c>
      <c r="K38" s="14">
        <f t="shared" si="0"/>
        <v>0</v>
      </c>
      <c r="L38" s="14">
        <f t="shared" si="3"/>
        <v>0</v>
      </c>
      <c r="M38" s="14">
        <f t="shared" si="3"/>
        <v>0</v>
      </c>
      <c r="N38" s="14">
        <f t="shared" si="3"/>
        <v>0</v>
      </c>
      <c r="O38" s="148">
        <f t="shared" si="1"/>
        <v>0</v>
      </c>
      <c r="P38" s="151"/>
    </row>
    <row r="39" spans="4:16" ht="3.75" customHeight="1">
      <c r="D39" s="5"/>
      <c r="E39" s="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4:16" ht="12.75">
      <c r="D40" s="5"/>
      <c r="E40" s="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54" customHeight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4:16" ht="12.75">
      <c r="D42" s="5"/>
      <c r="E42" s="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4:16" ht="12.75">
      <c r="D43" s="5"/>
      <c r="E43" s="4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4:16" ht="12.75">
      <c r="D44" s="5"/>
      <c r="E44" s="4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4:16" ht="12.75">
      <c r="D45" s="5"/>
      <c r="E45" s="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4:16" ht="12.75">
      <c r="D46" s="5"/>
      <c r="E46" s="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4:16" ht="12.75">
      <c r="D47" s="5"/>
      <c r="E47" s="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4:16" ht="12.75">
      <c r="D48" s="5"/>
      <c r="E48" s="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4:16" ht="12.75">
      <c r="D49" s="5"/>
      <c r="E49" s="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4:16" ht="12.75">
      <c r="D50" s="5"/>
      <c r="E50" s="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4:16" ht="12.75">
      <c r="D51" s="5"/>
      <c r="E51" s="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4:16" ht="12.75">
      <c r="D52" s="5"/>
      <c r="E52" s="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4:16" ht="12.75">
      <c r="D53" s="5"/>
      <c r="E53" s="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4:16" ht="12.75">
      <c r="D54" s="5"/>
      <c r="E54" s="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4:16" ht="12.75">
      <c r="D55" s="5"/>
      <c r="E55" s="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4:16" ht="12.75">
      <c r="D56" s="5"/>
      <c r="E56" s="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4:16" ht="12.75">
      <c r="D57" s="5"/>
      <c r="E57" s="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4:16" ht="12.75">
      <c r="D58" s="5"/>
      <c r="E58" s="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4:16" ht="12.75">
      <c r="D59" s="5"/>
      <c r="E59" s="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4:16" ht="12.75">
      <c r="D60" s="5"/>
      <c r="E60" s="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4:16" ht="12.75">
      <c r="D61" s="5"/>
      <c r="E61" s="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4:16" ht="12.75">
      <c r="D62" s="5"/>
      <c r="E62" s="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4:16" ht="12.75">
      <c r="D63" s="5"/>
      <c r="E63" s="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4:16" ht="12.75">
      <c r="D64" s="5"/>
      <c r="E64" s="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4:16" ht="12.75">
      <c r="D65" s="5"/>
      <c r="E65" s="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.75">
      <c r="D66" s="5"/>
      <c r="E66" s="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.75">
      <c r="D67" s="5"/>
      <c r="E67" s="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.75">
      <c r="D68" s="5"/>
      <c r="E68" s="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.75">
      <c r="D69" s="5"/>
      <c r="E69" s="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.75">
      <c r="D70" s="5"/>
      <c r="E70" s="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.75">
      <c r="D71" s="5"/>
      <c r="E71" s="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.75">
      <c r="D72" s="5"/>
      <c r="E72" s="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.75">
      <c r="D73" s="5"/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.75">
      <c r="D74" s="5"/>
      <c r="E74" s="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.75">
      <c r="D75" s="5"/>
      <c r="E75" s="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.75">
      <c r="D76" s="5"/>
      <c r="E76" s="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.75">
      <c r="D77" s="5"/>
      <c r="E77" s="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.75">
      <c r="D78" s="5"/>
      <c r="E78" s="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.75">
      <c r="D79" s="5"/>
      <c r="E79" s="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.75">
      <c r="D80" s="5"/>
      <c r="E80" s="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.75">
      <c r="D81" s="5"/>
      <c r="E81" s="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.75">
      <c r="D82" s="5"/>
      <c r="E82" s="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.75">
      <c r="D83" s="5"/>
      <c r="E83" s="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.75">
      <c r="D84" s="5"/>
      <c r="E84" s="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.75">
      <c r="D85" s="5"/>
      <c r="E85" s="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.75">
      <c r="D86" s="5"/>
      <c r="E86" s="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.75">
      <c r="D87" s="5"/>
      <c r="E87" s="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.75">
      <c r="D88" s="5"/>
      <c r="E88" s="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.75">
      <c r="D89" s="5"/>
      <c r="E89" s="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.75">
      <c r="D90" s="5"/>
      <c r="E90" s="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.75">
      <c r="D91" s="5"/>
      <c r="E91" s="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.75">
      <c r="D92" s="5"/>
      <c r="E92" s="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.75">
      <c r="D93" s="5"/>
      <c r="E93" s="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.75">
      <c r="D94" s="5"/>
      <c r="E94" s="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.75">
      <c r="D95" s="5"/>
      <c r="E95" s="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.75">
      <c r="D96" s="5"/>
      <c r="E96" s="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.75">
      <c r="D97" s="5"/>
      <c r="E97" s="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.75">
      <c r="D98" s="5"/>
      <c r="E98" s="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.75">
      <c r="D99" s="5"/>
      <c r="E99" s="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.75">
      <c r="D100" s="5"/>
      <c r="E100" s="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.75">
      <c r="D101" s="5"/>
      <c r="E101" s="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.75">
      <c r="D102" s="5"/>
      <c r="E102" s="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.75">
      <c r="D103" s="5"/>
      <c r="E103" s="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.75">
      <c r="D104" s="5"/>
      <c r="E104" s="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.75">
      <c r="D105" s="5"/>
      <c r="E105" s="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.75">
      <c r="D106" s="5"/>
      <c r="E106" s="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.75">
      <c r="D107" s="5"/>
      <c r="E107" s="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.75">
      <c r="D108" s="5"/>
      <c r="E108" s="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.75">
      <c r="D109" s="5"/>
      <c r="E109" s="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.75">
      <c r="D110" s="5"/>
      <c r="E110" s="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.75">
      <c r="D111" s="5"/>
      <c r="E111" s="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.75">
      <c r="D112" s="5"/>
      <c r="E112" s="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.75">
      <c r="D113" s="5"/>
      <c r="E113" s="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.75">
      <c r="D114" s="5"/>
      <c r="E114" s="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.75">
      <c r="D115" s="5"/>
      <c r="E115" s="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.75">
      <c r="D116" s="5"/>
      <c r="E116" s="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.75">
      <c r="D117" s="5"/>
      <c r="E117" s="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.75">
      <c r="D118" s="5"/>
      <c r="E118" s="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.75">
      <c r="D119" s="5"/>
      <c r="E119" s="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.75">
      <c r="D120" s="5"/>
      <c r="E120" s="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.75">
      <c r="D121" s="5"/>
      <c r="E121" s="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.75">
      <c r="D122" s="5"/>
      <c r="E122" s="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.75">
      <c r="D123" s="5"/>
      <c r="E123" s="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.75">
      <c r="D124" s="5"/>
      <c r="E124" s="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.75">
      <c r="D125" s="5"/>
      <c r="E125" s="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.75">
      <c r="D126" s="5"/>
      <c r="E126" s="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.75">
      <c r="D127" s="5"/>
      <c r="E127" s="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.75">
      <c r="D128" s="5"/>
      <c r="E128" s="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.75">
      <c r="D129" s="5"/>
      <c r="E129" s="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.75">
      <c r="D130" s="5"/>
      <c r="E130" s="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.75">
      <c r="D131" s="5"/>
      <c r="E131" s="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.75">
      <c r="D132" s="5"/>
      <c r="E132" s="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.75">
      <c r="D133" s="5"/>
      <c r="E133" s="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.75">
      <c r="D134" s="5"/>
      <c r="E134" s="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</sheetData>
  <sheetProtection/>
  <mergeCells count="119">
    <mergeCell ref="B4:L4"/>
    <mergeCell ref="B3:L3"/>
    <mergeCell ref="N20:N21"/>
    <mergeCell ref="O20:P21"/>
    <mergeCell ref="G19:I19"/>
    <mergeCell ref="L15:P15"/>
    <mergeCell ref="A14:D14"/>
    <mergeCell ref="A12:M12"/>
    <mergeCell ref="A20:D20"/>
    <mergeCell ref="A21:D21"/>
    <mergeCell ref="O26:P26"/>
    <mergeCell ref="O27:P27"/>
    <mergeCell ref="E28:E29"/>
    <mergeCell ref="F28:F29"/>
    <mergeCell ref="G27:I27"/>
    <mergeCell ref="L20:L21"/>
    <mergeCell ref="K20:K21"/>
    <mergeCell ref="G25:I25"/>
    <mergeCell ref="G26:I26"/>
    <mergeCell ref="L22:L23"/>
    <mergeCell ref="O24:P24"/>
    <mergeCell ref="O25:P25"/>
    <mergeCell ref="N22:N23"/>
    <mergeCell ref="O22:P23"/>
    <mergeCell ref="F22:F23"/>
    <mergeCell ref="G22:I23"/>
    <mergeCell ref="J22:J23"/>
    <mergeCell ref="K22:K23"/>
    <mergeCell ref="A1:P1"/>
    <mergeCell ref="E20:E21"/>
    <mergeCell ref="E22:E23"/>
    <mergeCell ref="J20:J21"/>
    <mergeCell ref="M4:N4"/>
    <mergeCell ref="O19:P19"/>
    <mergeCell ref="F20:F21"/>
    <mergeCell ref="G20:I21"/>
    <mergeCell ref="M20:M21"/>
    <mergeCell ref="M22:M23"/>
    <mergeCell ref="A31:D31"/>
    <mergeCell ref="A32:D32"/>
    <mergeCell ref="A25:D25"/>
    <mergeCell ref="A26:D26"/>
    <mergeCell ref="A27:D27"/>
    <mergeCell ref="A28:D28"/>
    <mergeCell ref="A35:D35"/>
    <mergeCell ref="G31:I31"/>
    <mergeCell ref="G30:I30"/>
    <mergeCell ref="G24:I24"/>
    <mergeCell ref="A29:D29"/>
    <mergeCell ref="A30:D30"/>
    <mergeCell ref="A33:D33"/>
    <mergeCell ref="A34:D34"/>
    <mergeCell ref="E34:E35"/>
    <mergeCell ref="F34:F35"/>
    <mergeCell ref="C9:M11"/>
    <mergeCell ref="A6:B6"/>
    <mergeCell ref="A7:B7"/>
    <mergeCell ref="A8:B8"/>
    <mergeCell ref="C6:M6"/>
    <mergeCell ref="C7:M7"/>
    <mergeCell ref="C8:M8"/>
    <mergeCell ref="A9:B11"/>
    <mergeCell ref="A36:D36"/>
    <mergeCell ref="A37:D37"/>
    <mergeCell ref="A38:D38"/>
    <mergeCell ref="G36:I36"/>
    <mergeCell ref="A15:D18"/>
    <mergeCell ref="K16:K18"/>
    <mergeCell ref="A22:D22"/>
    <mergeCell ref="A23:D23"/>
    <mergeCell ref="A24:D24"/>
    <mergeCell ref="A19:D19"/>
    <mergeCell ref="O36:P36"/>
    <mergeCell ref="G37:I37"/>
    <mergeCell ref="O37:P37"/>
    <mergeCell ref="G38:I38"/>
    <mergeCell ref="O38:P38"/>
    <mergeCell ref="G33:I33"/>
    <mergeCell ref="O33:P33"/>
    <mergeCell ref="G34:I35"/>
    <mergeCell ref="O34:P35"/>
    <mergeCell ref="G32:I32"/>
    <mergeCell ref="O32:P32"/>
    <mergeCell ref="G28:I29"/>
    <mergeCell ref="J28:J29"/>
    <mergeCell ref="K28:K29"/>
    <mergeCell ref="L28:L29"/>
    <mergeCell ref="O31:P31"/>
    <mergeCell ref="O30:P30"/>
    <mergeCell ref="O8:P8"/>
    <mergeCell ref="J34:J35"/>
    <mergeCell ref="K34:K35"/>
    <mergeCell ref="L34:L35"/>
    <mergeCell ref="M34:M35"/>
    <mergeCell ref="N34:N35"/>
    <mergeCell ref="A13:M13"/>
    <mergeCell ref="M28:M29"/>
    <mergeCell ref="N28:N29"/>
    <mergeCell ref="O28:P29"/>
    <mergeCell ref="O12:P12"/>
    <mergeCell ref="F15:K15"/>
    <mergeCell ref="O9:P9"/>
    <mergeCell ref="O10:P10"/>
    <mergeCell ref="O11:P11"/>
    <mergeCell ref="O3:P3"/>
    <mergeCell ref="O4:P4"/>
    <mergeCell ref="O5:P5"/>
    <mergeCell ref="O6:P6"/>
    <mergeCell ref="O7:P7"/>
    <mergeCell ref="A41:P41"/>
    <mergeCell ref="A2:P2"/>
    <mergeCell ref="O16:P18"/>
    <mergeCell ref="G16:I16"/>
    <mergeCell ref="G17:I17"/>
    <mergeCell ref="G18:I18"/>
    <mergeCell ref="O13:P13"/>
    <mergeCell ref="O14:P14"/>
    <mergeCell ref="A5:E5"/>
    <mergeCell ref="F5:G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4">
      <selection activeCell="I24" sqref="I24:I25"/>
    </sheetView>
  </sheetViews>
  <sheetFormatPr defaultColWidth="9.00390625" defaultRowHeight="12.75"/>
  <cols>
    <col min="1" max="1" width="49.625" style="45" customWidth="1"/>
    <col min="2" max="2" width="4.25390625" style="46" customWidth="1"/>
    <col min="3" max="5" width="10.875" style="18" customWidth="1"/>
    <col min="6" max="6" width="10.625" style="18" customWidth="1"/>
    <col min="7" max="9" width="10.875" style="18" customWidth="1"/>
    <col min="10" max="10" width="10.375" style="18" customWidth="1"/>
    <col min="11" max="12" width="0.875" style="18" customWidth="1"/>
    <col min="13" max="13" width="1.12109375" style="18" customWidth="1"/>
    <col min="14" max="16384" width="9.125" style="18" customWidth="1"/>
  </cols>
  <sheetData>
    <row r="1" spans="1:10" ht="14.25" customHeight="1">
      <c r="A1" s="15"/>
      <c r="B1" s="16"/>
      <c r="C1" s="16"/>
      <c r="D1" s="17"/>
      <c r="E1" s="17"/>
      <c r="F1" s="17"/>
      <c r="G1" s="17"/>
      <c r="H1" s="204" t="s">
        <v>204</v>
      </c>
      <c r="I1" s="204"/>
      <c r="J1" s="204"/>
    </row>
    <row r="2" spans="1:10" ht="13.5" customHeight="1">
      <c r="A2" s="96"/>
      <c r="B2" s="97" t="s">
        <v>20</v>
      </c>
      <c r="C2" s="122" t="s">
        <v>3</v>
      </c>
      <c r="D2" s="123"/>
      <c r="E2" s="123"/>
      <c r="F2" s="124"/>
      <c r="G2" s="122" t="s">
        <v>9</v>
      </c>
      <c r="H2" s="123"/>
      <c r="I2" s="123"/>
      <c r="J2" s="123"/>
    </row>
    <row r="3" spans="1:10" ht="12" customHeight="1">
      <c r="A3" s="96"/>
      <c r="B3" s="98" t="s">
        <v>21</v>
      </c>
      <c r="C3" s="205" t="s">
        <v>192</v>
      </c>
      <c r="D3" s="94" t="s">
        <v>253</v>
      </c>
      <c r="E3" s="94" t="s">
        <v>256</v>
      </c>
      <c r="F3" s="201" t="s">
        <v>4</v>
      </c>
      <c r="G3" s="205" t="s">
        <v>192</v>
      </c>
      <c r="H3" s="94" t="s">
        <v>253</v>
      </c>
      <c r="I3" s="94" t="s">
        <v>256</v>
      </c>
      <c r="J3" s="201" t="s">
        <v>4</v>
      </c>
    </row>
    <row r="4" spans="1:10" ht="12" customHeight="1">
      <c r="A4" s="99" t="s">
        <v>227</v>
      </c>
      <c r="B4" s="98" t="s">
        <v>22</v>
      </c>
      <c r="C4" s="206"/>
      <c r="D4" s="104" t="s">
        <v>254</v>
      </c>
      <c r="E4" s="95" t="s">
        <v>257</v>
      </c>
      <c r="F4" s="202"/>
      <c r="G4" s="208"/>
      <c r="H4" s="95" t="s">
        <v>254</v>
      </c>
      <c r="I4" s="95" t="s">
        <v>257</v>
      </c>
      <c r="J4" s="202"/>
    </row>
    <row r="5" spans="1:10" ht="12" customHeight="1">
      <c r="A5" s="96"/>
      <c r="B5" s="98"/>
      <c r="C5" s="207"/>
      <c r="D5" s="105" t="s">
        <v>255</v>
      </c>
      <c r="E5" s="95" t="s">
        <v>189</v>
      </c>
      <c r="F5" s="203"/>
      <c r="G5" s="209"/>
      <c r="H5" s="106" t="s">
        <v>255</v>
      </c>
      <c r="I5" s="95" t="s">
        <v>189</v>
      </c>
      <c r="J5" s="203"/>
    </row>
    <row r="6" spans="1:10" ht="10.5" customHeight="1" thickBot="1">
      <c r="A6" s="100">
        <v>1</v>
      </c>
      <c r="B6" s="101" t="s">
        <v>0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3">
        <v>10</v>
      </c>
    </row>
    <row r="7" spans="1:10" ht="16.5" customHeight="1">
      <c r="A7" s="52" t="s">
        <v>119</v>
      </c>
      <c r="B7" s="48" t="s">
        <v>26</v>
      </c>
      <c r="C7" s="83">
        <f>SUM(C8:C11)</f>
        <v>0</v>
      </c>
      <c r="D7" s="83">
        <f>SUM(D8:D11)</f>
        <v>0</v>
      </c>
      <c r="E7" s="83">
        <f>SUM(E8:E11)</f>
        <v>0</v>
      </c>
      <c r="F7" s="84">
        <f>SUM(C7:E7)</f>
        <v>0</v>
      </c>
      <c r="G7" s="83">
        <f>SUM(G8:G11)</f>
        <v>0</v>
      </c>
      <c r="H7" s="83">
        <f>SUM(H8:H11)</f>
        <v>0</v>
      </c>
      <c r="I7" s="83">
        <f>SUM(I8:I11)</f>
        <v>0</v>
      </c>
      <c r="J7" s="85">
        <f>SUM(G7:I7)</f>
        <v>0</v>
      </c>
    </row>
    <row r="8" spans="1:10" ht="13.5" customHeight="1">
      <c r="A8" s="21" t="s">
        <v>107</v>
      </c>
      <c r="B8" s="24"/>
      <c r="C8" s="210"/>
      <c r="D8" s="210"/>
      <c r="E8" s="210"/>
      <c r="F8" s="210">
        <f>SUM(C8:E9)</f>
        <v>0</v>
      </c>
      <c r="G8" s="210"/>
      <c r="H8" s="210"/>
      <c r="I8" s="210"/>
      <c r="J8" s="212">
        <f>SUM(G8:I9)</f>
        <v>0</v>
      </c>
    </row>
    <row r="9" spans="1:10" ht="24.75" customHeight="1">
      <c r="A9" s="12" t="s">
        <v>193</v>
      </c>
      <c r="B9" s="20" t="s">
        <v>194</v>
      </c>
      <c r="C9" s="211"/>
      <c r="D9" s="211"/>
      <c r="E9" s="211"/>
      <c r="F9" s="211"/>
      <c r="G9" s="211"/>
      <c r="H9" s="211"/>
      <c r="I9" s="211"/>
      <c r="J9" s="213"/>
    </row>
    <row r="10" spans="1:10" ht="12">
      <c r="A10" s="12" t="s">
        <v>120</v>
      </c>
      <c r="B10" s="20" t="s">
        <v>121</v>
      </c>
      <c r="C10" s="62"/>
      <c r="D10" s="62"/>
      <c r="E10" s="62"/>
      <c r="F10" s="62">
        <f>SUM(C10:E10)</f>
        <v>0</v>
      </c>
      <c r="G10" s="62"/>
      <c r="H10" s="62"/>
      <c r="I10" s="62"/>
      <c r="J10" s="64">
        <f>SUM(G10:I10)</f>
        <v>0</v>
      </c>
    </row>
    <row r="11" spans="1:10" ht="12">
      <c r="A11" s="12" t="s">
        <v>122</v>
      </c>
      <c r="B11" s="20" t="s">
        <v>123</v>
      </c>
      <c r="C11" s="62"/>
      <c r="D11" s="62"/>
      <c r="E11" s="62"/>
      <c r="F11" s="62">
        <f aca="true" t="shared" si="0" ref="F11:F31">SUM(C11:E11)</f>
        <v>0</v>
      </c>
      <c r="G11" s="62"/>
      <c r="H11" s="62"/>
      <c r="I11" s="62"/>
      <c r="J11" s="64">
        <f aca="true" t="shared" si="1" ref="J11:J31">SUM(G11:I11)</f>
        <v>0</v>
      </c>
    </row>
    <row r="12" spans="1:10" ht="18" customHeight="1">
      <c r="A12" s="23" t="s">
        <v>124</v>
      </c>
      <c r="B12" s="20" t="s">
        <v>27</v>
      </c>
      <c r="C12" s="62">
        <f>SUM(C13:C16)</f>
        <v>0</v>
      </c>
      <c r="D12" s="62">
        <f>SUM(D13:D16)</f>
        <v>0</v>
      </c>
      <c r="E12" s="62">
        <f>SUM(E13:E16)</f>
        <v>0</v>
      </c>
      <c r="F12" s="62">
        <f t="shared" si="0"/>
        <v>0</v>
      </c>
      <c r="G12" s="62">
        <f>SUM(G13:G16)</f>
        <v>0</v>
      </c>
      <c r="H12" s="62">
        <f>SUM(H13:H16)</f>
        <v>0</v>
      </c>
      <c r="I12" s="62">
        <f>SUM(I13:I16)</f>
        <v>0</v>
      </c>
      <c r="J12" s="64">
        <f t="shared" si="1"/>
        <v>0</v>
      </c>
    </row>
    <row r="13" spans="1:10" ht="10.5" customHeight="1">
      <c r="A13" s="21" t="s">
        <v>107</v>
      </c>
      <c r="B13" s="22"/>
      <c r="C13" s="210"/>
      <c r="D13" s="210"/>
      <c r="E13" s="210"/>
      <c r="F13" s="210">
        <f>SUM(C13:E14)</f>
        <v>0</v>
      </c>
      <c r="G13" s="210"/>
      <c r="H13" s="210"/>
      <c r="I13" s="210"/>
      <c r="J13" s="212">
        <f>SUM(G13:I14)</f>
        <v>0</v>
      </c>
    </row>
    <row r="14" spans="1:10" ht="24">
      <c r="A14" s="25" t="s">
        <v>195</v>
      </c>
      <c r="B14" s="20" t="s">
        <v>82</v>
      </c>
      <c r="C14" s="211"/>
      <c r="D14" s="211"/>
      <c r="E14" s="211"/>
      <c r="F14" s="211"/>
      <c r="G14" s="211"/>
      <c r="H14" s="211"/>
      <c r="I14" s="211"/>
      <c r="J14" s="213"/>
    </row>
    <row r="15" spans="1:10" ht="12.75" customHeight="1">
      <c r="A15" s="12" t="s">
        <v>264</v>
      </c>
      <c r="B15" s="20" t="s">
        <v>83</v>
      </c>
      <c r="C15" s="62"/>
      <c r="D15" s="62"/>
      <c r="E15" s="62"/>
      <c r="F15" s="62">
        <f t="shared" si="0"/>
        <v>0</v>
      </c>
      <c r="G15" s="62"/>
      <c r="H15" s="62"/>
      <c r="I15" s="62"/>
      <c r="J15" s="64">
        <f t="shared" si="1"/>
        <v>0</v>
      </c>
    </row>
    <row r="16" spans="1:10" ht="12">
      <c r="A16" s="12" t="s">
        <v>125</v>
      </c>
      <c r="B16" s="20" t="s">
        <v>126</v>
      </c>
      <c r="C16" s="62"/>
      <c r="D16" s="62"/>
      <c r="E16" s="62"/>
      <c r="F16" s="62">
        <f t="shared" si="0"/>
        <v>0</v>
      </c>
      <c r="G16" s="62"/>
      <c r="H16" s="62"/>
      <c r="I16" s="62"/>
      <c r="J16" s="64">
        <f t="shared" si="1"/>
        <v>0</v>
      </c>
    </row>
    <row r="17" spans="1:10" ht="20.25" customHeight="1">
      <c r="A17" s="23" t="s">
        <v>196</v>
      </c>
      <c r="B17" s="20" t="s">
        <v>28</v>
      </c>
      <c r="C17" s="62">
        <f aca="true" t="shared" si="2" ref="C17:E18">C7-C12</f>
        <v>0</v>
      </c>
      <c r="D17" s="62">
        <f t="shared" si="2"/>
        <v>0</v>
      </c>
      <c r="E17" s="62">
        <f t="shared" si="2"/>
        <v>0</v>
      </c>
      <c r="F17" s="62">
        <f t="shared" si="0"/>
        <v>0</v>
      </c>
      <c r="G17" s="62">
        <f aca="true" t="shared" si="3" ref="G17:I18">G7-G12</f>
        <v>0</v>
      </c>
      <c r="H17" s="62">
        <f t="shared" si="3"/>
        <v>0</v>
      </c>
      <c r="I17" s="62">
        <f t="shared" si="3"/>
        <v>0</v>
      </c>
      <c r="J17" s="64">
        <f t="shared" si="1"/>
        <v>0</v>
      </c>
    </row>
    <row r="18" spans="1:10" ht="13.5" customHeight="1">
      <c r="A18" s="21" t="s">
        <v>107</v>
      </c>
      <c r="B18" s="22"/>
      <c r="C18" s="210">
        <f t="shared" si="2"/>
        <v>0</v>
      </c>
      <c r="D18" s="210">
        <f t="shared" si="2"/>
        <v>0</v>
      </c>
      <c r="E18" s="210">
        <f t="shared" si="2"/>
        <v>0</v>
      </c>
      <c r="F18" s="210">
        <f>SUM(C18:E19)</f>
        <v>0</v>
      </c>
      <c r="G18" s="210">
        <f t="shared" si="3"/>
        <v>0</v>
      </c>
      <c r="H18" s="210">
        <f t="shared" si="3"/>
        <v>0</v>
      </c>
      <c r="I18" s="210">
        <f t="shared" si="3"/>
        <v>0</v>
      </c>
      <c r="J18" s="212">
        <f>SUM(G18:I19)</f>
        <v>0</v>
      </c>
    </row>
    <row r="19" spans="1:10" ht="24">
      <c r="A19" s="25" t="s">
        <v>244</v>
      </c>
      <c r="B19" s="20" t="s">
        <v>197</v>
      </c>
      <c r="C19" s="211"/>
      <c r="D19" s="211"/>
      <c r="E19" s="211"/>
      <c r="F19" s="211"/>
      <c r="G19" s="211"/>
      <c r="H19" s="211"/>
      <c r="I19" s="211"/>
      <c r="J19" s="213"/>
    </row>
    <row r="20" spans="1:10" ht="24">
      <c r="A20" s="12" t="s">
        <v>198</v>
      </c>
      <c r="B20" s="20" t="s">
        <v>127</v>
      </c>
      <c r="C20" s="62">
        <f aca="true" t="shared" si="4" ref="C20:E21">C10-C15</f>
        <v>0</v>
      </c>
      <c r="D20" s="62">
        <f t="shared" si="4"/>
        <v>0</v>
      </c>
      <c r="E20" s="62">
        <f t="shared" si="4"/>
        <v>0</v>
      </c>
      <c r="F20" s="62">
        <f t="shared" si="0"/>
        <v>0</v>
      </c>
      <c r="G20" s="62">
        <f aca="true" t="shared" si="5" ref="G20:I21">G10-G15</f>
        <v>0</v>
      </c>
      <c r="H20" s="62">
        <f t="shared" si="5"/>
        <v>0</v>
      </c>
      <c r="I20" s="62">
        <f t="shared" si="5"/>
        <v>0</v>
      </c>
      <c r="J20" s="64">
        <f t="shared" si="1"/>
        <v>0</v>
      </c>
    </row>
    <row r="21" spans="1:10" ht="12">
      <c r="A21" s="53" t="s">
        <v>199</v>
      </c>
      <c r="B21" s="20" t="s">
        <v>128</v>
      </c>
      <c r="C21" s="62">
        <f t="shared" si="4"/>
        <v>0</v>
      </c>
      <c r="D21" s="62">
        <f t="shared" si="4"/>
        <v>0</v>
      </c>
      <c r="E21" s="62">
        <f t="shared" si="4"/>
        <v>0</v>
      </c>
      <c r="F21" s="62">
        <f t="shared" si="0"/>
        <v>0</v>
      </c>
      <c r="G21" s="62">
        <f>G11-G16</f>
        <v>0</v>
      </c>
      <c r="H21" s="62">
        <f t="shared" si="5"/>
        <v>0</v>
      </c>
      <c r="I21" s="62">
        <f t="shared" si="5"/>
        <v>0</v>
      </c>
      <c r="J21" s="64">
        <f t="shared" si="1"/>
        <v>0</v>
      </c>
    </row>
    <row r="22" spans="1:10" ht="19.5" customHeight="1">
      <c r="A22" s="23" t="s">
        <v>129</v>
      </c>
      <c r="B22" s="20" t="s">
        <v>29</v>
      </c>
      <c r="C22" s="62"/>
      <c r="D22" s="63">
        <v>430304.4</v>
      </c>
      <c r="E22" s="63"/>
      <c r="F22" s="62">
        <f t="shared" si="0"/>
        <v>430304.4</v>
      </c>
      <c r="G22" s="62"/>
      <c r="H22" s="62">
        <v>430304.4</v>
      </c>
      <c r="I22" s="62"/>
      <c r="J22" s="64">
        <f t="shared" si="1"/>
        <v>430304.4</v>
      </c>
    </row>
    <row r="23" spans="1:10" ht="16.5" customHeight="1">
      <c r="A23" s="23" t="s">
        <v>10</v>
      </c>
      <c r="B23" s="20" t="s">
        <v>30</v>
      </c>
      <c r="C23" s="62"/>
      <c r="D23" s="63">
        <v>46166.33</v>
      </c>
      <c r="E23" s="63">
        <v>559385.14</v>
      </c>
      <c r="F23" s="62">
        <f t="shared" si="0"/>
        <v>605551.47</v>
      </c>
      <c r="G23" s="62"/>
      <c r="H23" s="62">
        <v>46166.33</v>
      </c>
      <c r="I23" s="62">
        <v>543427.45</v>
      </c>
      <c r="J23" s="64">
        <f t="shared" si="1"/>
        <v>589593.7799999999</v>
      </c>
    </row>
    <row r="24" spans="1:10" ht="12">
      <c r="A24" s="51" t="s">
        <v>107</v>
      </c>
      <c r="B24" s="24"/>
      <c r="C24" s="210"/>
      <c r="D24" s="210"/>
      <c r="E24" s="210"/>
      <c r="F24" s="210">
        <f>SUM(C24:E25)</f>
        <v>0</v>
      </c>
      <c r="G24" s="210"/>
      <c r="H24" s="210"/>
      <c r="I24" s="210"/>
      <c r="J24" s="212">
        <f>SUM(G24:I25)</f>
        <v>0</v>
      </c>
    </row>
    <row r="25" spans="1:10" ht="24">
      <c r="A25" s="12" t="s">
        <v>200</v>
      </c>
      <c r="B25" s="20" t="s">
        <v>201</v>
      </c>
      <c r="C25" s="211"/>
      <c r="D25" s="211"/>
      <c r="E25" s="211"/>
      <c r="F25" s="211"/>
      <c r="G25" s="211"/>
      <c r="H25" s="211"/>
      <c r="I25" s="211"/>
      <c r="J25" s="213"/>
    </row>
    <row r="26" spans="1:10" ht="18" customHeight="1">
      <c r="A26" s="23" t="s">
        <v>130</v>
      </c>
      <c r="B26" s="20" t="s">
        <v>31</v>
      </c>
      <c r="C26" s="62">
        <f>SUM(C27:C31)</f>
        <v>0</v>
      </c>
      <c r="D26" s="62">
        <f>SUM(D27:D31)</f>
        <v>0</v>
      </c>
      <c r="E26" s="62">
        <f>SUM(E27:E31)</f>
        <v>0</v>
      </c>
      <c r="F26" s="62">
        <f t="shared" si="0"/>
        <v>0</v>
      </c>
      <c r="G26" s="62">
        <f>SUM(G27:G31)</f>
        <v>0</v>
      </c>
      <c r="H26" s="62">
        <f>SUM(H27:H31)</f>
        <v>0</v>
      </c>
      <c r="I26" s="62">
        <f>SUM(I27:I31)</f>
        <v>0</v>
      </c>
      <c r="J26" s="64">
        <f t="shared" si="1"/>
        <v>0</v>
      </c>
    </row>
    <row r="27" spans="1:10" ht="11.25" customHeight="1">
      <c r="A27" s="21" t="s">
        <v>107</v>
      </c>
      <c r="B27" s="24"/>
      <c r="C27" s="210"/>
      <c r="D27" s="210"/>
      <c r="E27" s="210"/>
      <c r="F27" s="210">
        <f>SUM(C27:E28)</f>
        <v>0</v>
      </c>
      <c r="G27" s="210"/>
      <c r="H27" s="210"/>
      <c r="I27" s="210"/>
      <c r="J27" s="212">
        <f>SUM(G27:I28)</f>
        <v>0</v>
      </c>
    </row>
    <row r="28" spans="1:10" ht="12" customHeight="1">
      <c r="A28" s="25" t="s">
        <v>131</v>
      </c>
      <c r="B28" s="20" t="s">
        <v>32</v>
      </c>
      <c r="C28" s="211"/>
      <c r="D28" s="211"/>
      <c r="E28" s="211"/>
      <c r="F28" s="211"/>
      <c r="G28" s="211"/>
      <c r="H28" s="211"/>
      <c r="I28" s="211"/>
      <c r="J28" s="213"/>
    </row>
    <row r="29" spans="1:10" ht="24">
      <c r="A29" s="25" t="s">
        <v>202</v>
      </c>
      <c r="B29" s="20" t="s">
        <v>203</v>
      </c>
      <c r="C29" s="62"/>
      <c r="D29" s="63"/>
      <c r="E29" s="63"/>
      <c r="F29" s="62">
        <f t="shared" si="0"/>
        <v>0</v>
      </c>
      <c r="G29" s="62"/>
      <c r="H29" s="62"/>
      <c r="I29" s="62"/>
      <c r="J29" s="64">
        <f t="shared" si="1"/>
        <v>0</v>
      </c>
    </row>
    <row r="30" spans="1:10" ht="12">
      <c r="A30" s="25" t="s">
        <v>132</v>
      </c>
      <c r="B30" s="20" t="s">
        <v>33</v>
      </c>
      <c r="C30" s="62"/>
      <c r="D30" s="63"/>
      <c r="E30" s="63"/>
      <c r="F30" s="62">
        <f t="shared" si="0"/>
        <v>0</v>
      </c>
      <c r="G30" s="62"/>
      <c r="H30" s="62"/>
      <c r="I30" s="62"/>
      <c r="J30" s="64">
        <f t="shared" si="1"/>
        <v>0</v>
      </c>
    </row>
    <row r="31" spans="1:10" ht="12.75" thickBot="1">
      <c r="A31" s="26" t="s">
        <v>133</v>
      </c>
      <c r="B31" s="27" t="s">
        <v>34</v>
      </c>
      <c r="C31" s="72"/>
      <c r="D31" s="73"/>
      <c r="E31" s="73"/>
      <c r="F31" s="73">
        <f t="shared" si="0"/>
        <v>0</v>
      </c>
      <c r="G31" s="72"/>
      <c r="H31" s="72"/>
      <c r="I31" s="72"/>
      <c r="J31" s="74">
        <f t="shared" si="1"/>
        <v>0</v>
      </c>
    </row>
  </sheetData>
  <sheetProtection/>
  <mergeCells count="47">
    <mergeCell ref="I27:I28"/>
    <mergeCell ref="J27:J28"/>
    <mergeCell ref="C27:C28"/>
    <mergeCell ref="D27:D28"/>
    <mergeCell ref="E27:E28"/>
    <mergeCell ref="F27:F28"/>
    <mergeCell ref="G27:G28"/>
    <mergeCell ref="H27:H28"/>
    <mergeCell ref="I18:I19"/>
    <mergeCell ref="J18:J19"/>
    <mergeCell ref="C24:C25"/>
    <mergeCell ref="D24:D25"/>
    <mergeCell ref="E24:E25"/>
    <mergeCell ref="F24:F25"/>
    <mergeCell ref="G24:G25"/>
    <mergeCell ref="H24:H25"/>
    <mergeCell ref="I24:I25"/>
    <mergeCell ref="J24:J25"/>
    <mergeCell ref="C18:C19"/>
    <mergeCell ref="D18:D19"/>
    <mergeCell ref="E18:E19"/>
    <mergeCell ref="F18:F19"/>
    <mergeCell ref="G18:G19"/>
    <mergeCell ref="H18:H19"/>
    <mergeCell ref="I8:I9"/>
    <mergeCell ref="J8:J9"/>
    <mergeCell ref="C13:C14"/>
    <mergeCell ref="D13:D14"/>
    <mergeCell ref="E13:E14"/>
    <mergeCell ref="F13:F14"/>
    <mergeCell ref="G13:G14"/>
    <mergeCell ref="H13:H14"/>
    <mergeCell ref="I13:I14"/>
    <mergeCell ref="J13:J14"/>
    <mergeCell ref="C8:C9"/>
    <mergeCell ref="D8:D9"/>
    <mergeCell ref="E8:E9"/>
    <mergeCell ref="F8:F9"/>
    <mergeCell ref="G8:G9"/>
    <mergeCell ref="H8:H9"/>
    <mergeCell ref="G2:J2"/>
    <mergeCell ref="F3:F5"/>
    <mergeCell ref="J3:J5"/>
    <mergeCell ref="H1:J1"/>
    <mergeCell ref="C2:F2"/>
    <mergeCell ref="C3:C5"/>
    <mergeCell ref="G3:G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I17" sqref="I17:I18"/>
    </sheetView>
  </sheetViews>
  <sheetFormatPr defaultColWidth="9.00390625" defaultRowHeight="12.75"/>
  <cols>
    <col min="1" max="1" width="49.625" style="45" customWidth="1"/>
    <col min="2" max="2" width="4.25390625" style="46" customWidth="1"/>
    <col min="3" max="5" width="10.875" style="18" customWidth="1"/>
    <col min="6" max="6" width="10.625" style="18" customWidth="1"/>
    <col min="7" max="9" width="10.875" style="18" customWidth="1"/>
    <col min="10" max="10" width="14.375" style="18" customWidth="1"/>
    <col min="11" max="12" width="0.875" style="18" customWidth="1"/>
    <col min="13" max="13" width="1.12109375" style="18" customWidth="1"/>
    <col min="14" max="16384" width="9.125" style="18" customWidth="1"/>
  </cols>
  <sheetData>
    <row r="1" spans="1:10" ht="14.25" customHeight="1">
      <c r="A1" s="15"/>
      <c r="B1" s="16"/>
      <c r="C1" s="16"/>
      <c r="D1" s="17"/>
      <c r="E1" s="17"/>
      <c r="F1" s="17"/>
      <c r="G1" s="17"/>
      <c r="H1" s="204" t="s">
        <v>205</v>
      </c>
      <c r="I1" s="204"/>
      <c r="J1" s="204"/>
    </row>
    <row r="2" spans="1:10" ht="13.5" customHeight="1">
      <c r="A2" s="96"/>
      <c r="B2" s="97" t="s">
        <v>20</v>
      </c>
      <c r="C2" s="122" t="s">
        <v>3</v>
      </c>
      <c r="D2" s="123"/>
      <c r="E2" s="123"/>
      <c r="F2" s="124"/>
      <c r="G2" s="122" t="s">
        <v>9</v>
      </c>
      <c r="H2" s="123"/>
      <c r="I2" s="123"/>
      <c r="J2" s="123"/>
    </row>
    <row r="3" spans="1:10" ht="12" customHeight="1">
      <c r="A3" s="96"/>
      <c r="B3" s="98" t="s">
        <v>21</v>
      </c>
      <c r="C3" s="205" t="s">
        <v>192</v>
      </c>
      <c r="D3" s="94" t="s">
        <v>253</v>
      </c>
      <c r="E3" s="94" t="s">
        <v>256</v>
      </c>
      <c r="F3" s="201" t="s">
        <v>4</v>
      </c>
      <c r="G3" s="205" t="s">
        <v>192</v>
      </c>
      <c r="H3" s="94" t="s">
        <v>253</v>
      </c>
      <c r="I3" s="94" t="s">
        <v>256</v>
      </c>
      <c r="J3" s="201" t="s">
        <v>4</v>
      </c>
    </row>
    <row r="4" spans="1:10" ht="12" customHeight="1">
      <c r="A4" s="99" t="s">
        <v>227</v>
      </c>
      <c r="B4" s="98" t="s">
        <v>22</v>
      </c>
      <c r="C4" s="206"/>
      <c r="D4" s="104" t="s">
        <v>254</v>
      </c>
      <c r="E4" s="95" t="s">
        <v>257</v>
      </c>
      <c r="F4" s="202"/>
      <c r="G4" s="208"/>
      <c r="H4" s="95" t="s">
        <v>254</v>
      </c>
      <c r="I4" s="95" t="s">
        <v>257</v>
      </c>
      <c r="J4" s="202"/>
    </row>
    <row r="5" spans="1:10" ht="12" customHeight="1">
      <c r="A5" s="96"/>
      <c r="B5" s="98"/>
      <c r="C5" s="207"/>
      <c r="D5" s="105" t="s">
        <v>255</v>
      </c>
      <c r="E5" s="95" t="s">
        <v>189</v>
      </c>
      <c r="F5" s="203"/>
      <c r="G5" s="209"/>
      <c r="H5" s="106" t="s">
        <v>255</v>
      </c>
      <c r="I5" s="95" t="s">
        <v>189</v>
      </c>
      <c r="J5" s="203"/>
    </row>
    <row r="6" spans="1:10" ht="10.5" customHeight="1" thickBot="1">
      <c r="A6" s="100">
        <v>1</v>
      </c>
      <c r="B6" s="101" t="s">
        <v>0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3">
        <v>10</v>
      </c>
    </row>
    <row r="7" spans="1:10" ht="18" customHeight="1">
      <c r="A7" s="23" t="s">
        <v>11</v>
      </c>
      <c r="B7" s="20" t="s">
        <v>84</v>
      </c>
      <c r="C7" s="62">
        <f>SUM(C8:C12)</f>
        <v>0</v>
      </c>
      <c r="D7" s="62">
        <f>SUM(D8:D12)</f>
        <v>0</v>
      </c>
      <c r="E7" s="62">
        <f>SUM(E8:E12)</f>
        <v>0</v>
      </c>
      <c r="F7" s="84">
        <f>SUM(C7:E7)</f>
        <v>0</v>
      </c>
      <c r="G7" s="62">
        <f>SUM(G8:G12)</f>
        <v>0</v>
      </c>
      <c r="H7" s="62">
        <f>SUM(H8:H12)</f>
        <v>0</v>
      </c>
      <c r="I7" s="62">
        <f>SUM(I8:I12)</f>
        <v>0</v>
      </c>
      <c r="J7" s="85">
        <f>SUM(G7:I7)</f>
        <v>0</v>
      </c>
    </row>
    <row r="8" spans="1:10" ht="12.75" customHeight="1">
      <c r="A8" s="21" t="s">
        <v>107</v>
      </c>
      <c r="B8" s="24"/>
      <c r="C8" s="210"/>
      <c r="D8" s="210"/>
      <c r="E8" s="210"/>
      <c r="F8" s="210">
        <f>SUM(C8:E9)</f>
        <v>0</v>
      </c>
      <c r="G8" s="210"/>
      <c r="H8" s="210"/>
      <c r="I8" s="210"/>
      <c r="J8" s="212">
        <f>SUM(G8:I9)</f>
        <v>0</v>
      </c>
    </row>
    <row r="9" spans="1:10" ht="12.75" customHeight="1">
      <c r="A9" s="25" t="s">
        <v>134</v>
      </c>
      <c r="B9" s="20" t="s">
        <v>85</v>
      </c>
      <c r="C9" s="211"/>
      <c r="D9" s="211"/>
      <c r="E9" s="211"/>
      <c r="F9" s="211"/>
      <c r="G9" s="211"/>
      <c r="H9" s="211"/>
      <c r="I9" s="211"/>
      <c r="J9" s="213"/>
    </row>
    <row r="10" spans="1:10" ht="23.25" customHeight="1">
      <c r="A10" s="12" t="s">
        <v>245</v>
      </c>
      <c r="B10" s="20" t="s">
        <v>86</v>
      </c>
      <c r="C10" s="62"/>
      <c r="D10" s="63"/>
      <c r="E10" s="63"/>
      <c r="F10" s="62">
        <f>SUM(C10:E10)</f>
        <v>0</v>
      </c>
      <c r="G10" s="62"/>
      <c r="H10" s="62"/>
      <c r="I10" s="62"/>
      <c r="J10" s="64">
        <f>SUM(G10:I10)</f>
        <v>0</v>
      </c>
    </row>
    <row r="11" spans="1:10" ht="15" customHeight="1">
      <c r="A11" s="53" t="s">
        <v>135</v>
      </c>
      <c r="B11" s="20" t="s">
        <v>87</v>
      </c>
      <c r="C11" s="62"/>
      <c r="D11" s="70"/>
      <c r="E11" s="70"/>
      <c r="F11" s="62">
        <f>SUM(C11:E11)</f>
        <v>0</v>
      </c>
      <c r="G11" s="62"/>
      <c r="H11" s="62"/>
      <c r="I11" s="62"/>
      <c r="J11" s="64">
        <f>SUM(G11:I11)</f>
        <v>0</v>
      </c>
    </row>
    <row r="12" spans="1:10" ht="12">
      <c r="A12" s="26" t="s">
        <v>136</v>
      </c>
      <c r="B12" s="20" t="s">
        <v>88</v>
      </c>
      <c r="C12" s="62"/>
      <c r="D12" s="70"/>
      <c r="E12" s="70"/>
      <c r="F12" s="62">
        <f>SUM(C12:E12)</f>
        <v>0</v>
      </c>
      <c r="G12" s="62"/>
      <c r="H12" s="62"/>
      <c r="I12" s="62"/>
      <c r="J12" s="64">
        <f>SUM(G12:I12)</f>
        <v>0</v>
      </c>
    </row>
    <row r="13" spans="1:10" ht="28.5" customHeight="1" thickBot="1">
      <c r="A13" s="56" t="s">
        <v>137</v>
      </c>
      <c r="B13" s="28" t="s">
        <v>138</v>
      </c>
      <c r="C13" s="75"/>
      <c r="D13" s="69"/>
      <c r="E13" s="69"/>
      <c r="F13" s="67">
        <f>SUM(C13:E13)</f>
        <v>0</v>
      </c>
      <c r="G13" s="67"/>
      <c r="H13" s="67"/>
      <c r="I13" s="67"/>
      <c r="J13" s="68">
        <f>SUM(G13:I13)</f>
        <v>0</v>
      </c>
    </row>
    <row r="14" spans="1:10" ht="26.25" customHeight="1" thickBot="1">
      <c r="A14" s="57" t="s">
        <v>206</v>
      </c>
      <c r="B14" s="30" t="s">
        <v>35</v>
      </c>
      <c r="C14" s="76">
        <f>'стр.1'!F33+'стр.2'!C17+'стр.2'!C22+'стр.2'!C23+'стр.2'!C26+'стр.3'!C7+'стр.3'!C13</f>
        <v>0</v>
      </c>
      <c r="D14" s="76">
        <f>'стр.1'!G33+'стр.2'!D17+'стр.2'!D22+'стр.2'!D23+'стр.2'!D26+'стр.3'!D7+'стр.3'!D13</f>
        <v>120761424.5</v>
      </c>
      <c r="E14" s="76">
        <f>'стр.1'!J33+'стр.2'!E17+'стр.2'!E22+'стр.2'!E23+'стр.2'!E26+'стр.3'!E7+'стр.3'!E13</f>
        <v>728672.4600000001</v>
      </c>
      <c r="F14" s="77">
        <f>SUM(C14:E14)</f>
        <v>121490096.96</v>
      </c>
      <c r="G14" s="76">
        <f>'стр.1'!L33+'стр.2'!G17+'стр.2'!G22+'стр.2'!G23+'стр.2'!G26+'стр.3'!G7+'стр.3'!G13</f>
        <v>0</v>
      </c>
      <c r="H14" s="76">
        <f>'стр.1'!M33+'стр.2'!H17+'стр.2'!H22+'стр.2'!H23+'стр.2'!H26+'стр.3'!H7+'стр.3'!H13</f>
        <v>114028988.5</v>
      </c>
      <c r="I14" s="76">
        <f>'стр.1'!N33+'стр.2'!I17+'стр.2'!I22+'стр.2'!I23+'стр.2'!I26+'стр.3'!I7+'стр.3'!I13</f>
        <v>689832.77</v>
      </c>
      <c r="J14" s="78">
        <f>SUM(G14:I14)</f>
        <v>114718821.27</v>
      </c>
    </row>
    <row r="15" spans="1:10" ht="21" customHeight="1">
      <c r="A15" s="32" t="s">
        <v>6</v>
      </c>
      <c r="B15" s="22"/>
      <c r="C15" s="214">
        <f>SUM(C17:C26)</f>
        <v>0</v>
      </c>
      <c r="D15" s="214">
        <f>SUM(D17:D26)</f>
        <v>0</v>
      </c>
      <c r="E15" s="214">
        <f>SUM(E17:E26)</f>
        <v>52442.69</v>
      </c>
      <c r="F15" s="210">
        <f>SUM(C15:E16)</f>
        <v>52442.69</v>
      </c>
      <c r="G15" s="214">
        <f>SUM(G17:G26)</f>
        <v>0</v>
      </c>
      <c r="H15" s="214">
        <f>SUM(H17:H26)</f>
        <v>4305.51</v>
      </c>
      <c r="I15" s="214">
        <f>SUM(I17:I26)</f>
        <v>31337.99</v>
      </c>
      <c r="J15" s="212">
        <f>SUM(G15:I16)</f>
        <v>35643.5</v>
      </c>
    </row>
    <row r="16" spans="1:10" ht="16.5" customHeight="1">
      <c r="A16" s="23" t="s">
        <v>12</v>
      </c>
      <c r="B16" s="20" t="s">
        <v>46</v>
      </c>
      <c r="C16" s="211"/>
      <c r="D16" s="211"/>
      <c r="E16" s="211"/>
      <c r="F16" s="211"/>
      <c r="G16" s="211"/>
      <c r="H16" s="211"/>
      <c r="I16" s="211"/>
      <c r="J16" s="213"/>
    </row>
    <row r="17" spans="1:10" ht="12.75" customHeight="1">
      <c r="A17" s="33" t="s">
        <v>42</v>
      </c>
      <c r="B17" s="22"/>
      <c r="C17" s="210"/>
      <c r="D17" s="210"/>
      <c r="E17" s="210">
        <v>52442.69</v>
      </c>
      <c r="F17" s="210">
        <f>SUM(C17:E18)</f>
        <v>52442.69</v>
      </c>
      <c r="G17" s="210"/>
      <c r="H17" s="210">
        <v>4305.51</v>
      </c>
      <c r="I17" s="210">
        <v>31337.99</v>
      </c>
      <c r="J17" s="212">
        <f>SUM(G17:I18)</f>
        <v>35643.5</v>
      </c>
    </row>
    <row r="18" spans="1:10" ht="9.75" customHeight="1">
      <c r="A18" s="12" t="s">
        <v>229</v>
      </c>
      <c r="B18" s="20" t="s">
        <v>47</v>
      </c>
      <c r="C18" s="211"/>
      <c r="D18" s="211"/>
      <c r="E18" s="211"/>
      <c r="F18" s="211"/>
      <c r="G18" s="211"/>
      <c r="H18" s="211"/>
      <c r="I18" s="211"/>
      <c r="J18" s="213"/>
    </row>
    <row r="19" spans="1:10" ht="24" customHeight="1">
      <c r="A19" s="12" t="s">
        <v>230</v>
      </c>
      <c r="B19" s="20" t="s">
        <v>48</v>
      </c>
      <c r="C19" s="62"/>
      <c r="D19" s="63"/>
      <c r="E19" s="63"/>
      <c r="F19" s="62">
        <f aca="true" t="shared" si="0" ref="F19:F31">SUM(C19:E19)</f>
        <v>0</v>
      </c>
      <c r="G19" s="62"/>
      <c r="H19" s="62"/>
      <c r="I19" s="62"/>
      <c r="J19" s="64">
        <f aca="true" t="shared" si="1" ref="J19:J31">SUM(G19:I19)</f>
        <v>0</v>
      </c>
    </row>
    <row r="20" spans="1:10" ht="24.75" customHeight="1">
      <c r="A20" s="12" t="s">
        <v>231</v>
      </c>
      <c r="B20" s="20" t="s">
        <v>49</v>
      </c>
      <c r="C20" s="62"/>
      <c r="D20" s="63"/>
      <c r="E20" s="63"/>
      <c r="F20" s="62">
        <f t="shared" si="0"/>
        <v>0</v>
      </c>
      <c r="G20" s="62"/>
      <c r="H20" s="62"/>
      <c r="I20" s="62"/>
      <c r="J20" s="64">
        <f t="shared" si="1"/>
        <v>0</v>
      </c>
    </row>
    <row r="21" spans="1:10" ht="24" customHeight="1">
      <c r="A21" s="12" t="s">
        <v>232</v>
      </c>
      <c r="B21" s="20" t="s">
        <v>50</v>
      </c>
      <c r="C21" s="62"/>
      <c r="D21" s="63"/>
      <c r="E21" s="63"/>
      <c r="F21" s="62">
        <f t="shared" si="0"/>
        <v>0</v>
      </c>
      <c r="G21" s="62"/>
      <c r="H21" s="62"/>
      <c r="I21" s="62"/>
      <c r="J21" s="64">
        <f t="shared" si="1"/>
        <v>0</v>
      </c>
    </row>
    <row r="22" spans="1:10" ht="24" customHeight="1">
      <c r="A22" s="12" t="s">
        <v>265</v>
      </c>
      <c r="B22" s="20" t="s">
        <v>51</v>
      </c>
      <c r="C22" s="62"/>
      <c r="D22" s="63"/>
      <c r="E22" s="63"/>
      <c r="F22" s="62">
        <f t="shared" si="0"/>
        <v>0</v>
      </c>
      <c r="G22" s="62"/>
      <c r="H22" s="62"/>
      <c r="I22" s="62"/>
      <c r="J22" s="64">
        <f t="shared" si="1"/>
        <v>0</v>
      </c>
    </row>
    <row r="23" spans="1:10" ht="24" customHeight="1">
      <c r="A23" s="12" t="s">
        <v>233</v>
      </c>
      <c r="B23" s="20" t="s">
        <v>52</v>
      </c>
      <c r="C23" s="62"/>
      <c r="D23" s="63"/>
      <c r="E23" s="63"/>
      <c r="F23" s="62">
        <f t="shared" si="0"/>
        <v>0</v>
      </c>
      <c r="G23" s="62"/>
      <c r="H23" s="62"/>
      <c r="I23" s="62"/>
      <c r="J23" s="64">
        <f t="shared" si="1"/>
        <v>0</v>
      </c>
    </row>
    <row r="24" spans="1:10" ht="12">
      <c r="A24" s="12" t="s">
        <v>139</v>
      </c>
      <c r="B24" s="20" t="s">
        <v>78</v>
      </c>
      <c r="C24" s="62"/>
      <c r="D24" s="70"/>
      <c r="E24" s="70"/>
      <c r="F24" s="62">
        <f t="shared" si="0"/>
        <v>0</v>
      </c>
      <c r="G24" s="62"/>
      <c r="H24" s="62"/>
      <c r="I24" s="62"/>
      <c r="J24" s="64">
        <f t="shared" si="1"/>
        <v>0</v>
      </c>
    </row>
    <row r="25" spans="1:10" ht="12">
      <c r="A25" s="12" t="s">
        <v>140</v>
      </c>
      <c r="B25" s="20" t="s">
        <v>141</v>
      </c>
      <c r="C25" s="62"/>
      <c r="D25" s="70"/>
      <c r="E25" s="70"/>
      <c r="F25" s="62">
        <f t="shared" si="0"/>
        <v>0</v>
      </c>
      <c r="G25" s="62"/>
      <c r="H25" s="62"/>
      <c r="I25" s="62"/>
      <c r="J25" s="64">
        <f t="shared" si="1"/>
        <v>0</v>
      </c>
    </row>
    <row r="26" spans="1:10" ht="25.5" customHeight="1">
      <c r="A26" s="12" t="s">
        <v>234</v>
      </c>
      <c r="B26" s="20" t="s">
        <v>142</v>
      </c>
      <c r="C26" s="62"/>
      <c r="D26" s="63"/>
      <c r="E26" s="63"/>
      <c r="F26" s="62">
        <f t="shared" si="0"/>
        <v>0</v>
      </c>
      <c r="G26" s="62"/>
      <c r="H26" s="62"/>
      <c r="I26" s="62"/>
      <c r="J26" s="64">
        <f t="shared" si="1"/>
        <v>0</v>
      </c>
    </row>
    <row r="27" spans="1:10" s="31" customFormat="1" ht="18.75" customHeight="1">
      <c r="A27" s="23" t="s">
        <v>13</v>
      </c>
      <c r="B27" s="20" t="s">
        <v>36</v>
      </c>
      <c r="C27" s="62">
        <f>SUM(C28:C31)</f>
        <v>0</v>
      </c>
      <c r="D27" s="62">
        <f>SUM(D28:D31)</f>
        <v>0</v>
      </c>
      <c r="E27" s="62">
        <f>SUM(E28:E31)</f>
        <v>0</v>
      </c>
      <c r="F27" s="62">
        <f t="shared" si="0"/>
        <v>0</v>
      </c>
      <c r="G27" s="62">
        <f>SUM(G28:G31)</f>
        <v>0</v>
      </c>
      <c r="H27" s="62">
        <f>SUM(H28:H31)</f>
        <v>0</v>
      </c>
      <c r="I27" s="62">
        <f>SUM(I28:I31)</f>
        <v>0</v>
      </c>
      <c r="J27" s="64">
        <f t="shared" si="1"/>
        <v>0</v>
      </c>
    </row>
    <row r="28" spans="1:10" s="31" customFormat="1" ht="12" customHeight="1">
      <c r="A28" s="33" t="s">
        <v>42</v>
      </c>
      <c r="B28" s="22"/>
      <c r="C28" s="210"/>
      <c r="D28" s="210"/>
      <c r="E28" s="210"/>
      <c r="F28" s="210">
        <f>SUM(C28:E29)</f>
        <v>0</v>
      </c>
      <c r="G28" s="210"/>
      <c r="H28" s="210"/>
      <c r="I28" s="210"/>
      <c r="J28" s="212">
        <f>SUM(G28:I29)</f>
        <v>0</v>
      </c>
    </row>
    <row r="29" spans="1:10" s="31" customFormat="1" ht="12.75" customHeight="1">
      <c r="A29" s="34" t="s">
        <v>143</v>
      </c>
      <c r="B29" s="20" t="s">
        <v>53</v>
      </c>
      <c r="C29" s="211"/>
      <c r="D29" s="211"/>
      <c r="E29" s="211"/>
      <c r="F29" s="211"/>
      <c r="G29" s="211"/>
      <c r="H29" s="211"/>
      <c r="I29" s="211"/>
      <c r="J29" s="213"/>
    </row>
    <row r="30" spans="1:10" s="31" customFormat="1" ht="12" customHeight="1">
      <c r="A30" s="35" t="s">
        <v>144</v>
      </c>
      <c r="B30" s="20" t="s">
        <v>54</v>
      </c>
      <c r="C30" s="62"/>
      <c r="D30" s="70"/>
      <c r="E30" s="70"/>
      <c r="F30" s="62">
        <f t="shared" si="0"/>
        <v>0</v>
      </c>
      <c r="G30" s="62"/>
      <c r="H30" s="62"/>
      <c r="I30" s="62"/>
      <c r="J30" s="64">
        <f t="shared" si="1"/>
        <v>0</v>
      </c>
    </row>
    <row r="31" spans="1:10" s="31" customFormat="1" ht="14.25" customHeight="1" thickBot="1">
      <c r="A31" s="35" t="s">
        <v>145</v>
      </c>
      <c r="B31" s="27" t="s">
        <v>55</v>
      </c>
      <c r="C31" s="72"/>
      <c r="D31" s="73"/>
      <c r="E31" s="73"/>
      <c r="F31" s="73">
        <f t="shared" si="0"/>
        <v>0</v>
      </c>
      <c r="G31" s="72"/>
      <c r="H31" s="72"/>
      <c r="I31" s="72"/>
      <c r="J31" s="74">
        <f t="shared" si="1"/>
        <v>0</v>
      </c>
    </row>
  </sheetData>
  <sheetProtection/>
  <mergeCells count="39">
    <mergeCell ref="I28:I29"/>
    <mergeCell ref="J28:J29"/>
    <mergeCell ref="C15:C16"/>
    <mergeCell ref="D15:D16"/>
    <mergeCell ref="E15:E16"/>
    <mergeCell ref="F15:F16"/>
    <mergeCell ref="G15:G16"/>
    <mergeCell ref="H15:H16"/>
    <mergeCell ref="I15:I16"/>
    <mergeCell ref="J15:J16"/>
    <mergeCell ref="C28:C29"/>
    <mergeCell ref="D28:D29"/>
    <mergeCell ref="E28:E29"/>
    <mergeCell ref="F28:F29"/>
    <mergeCell ref="G28:G29"/>
    <mergeCell ref="H28:H29"/>
    <mergeCell ref="I8:I9"/>
    <mergeCell ref="J8:J9"/>
    <mergeCell ref="C17:C18"/>
    <mergeCell ref="D17:D18"/>
    <mergeCell ref="E17:E18"/>
    <mergeCell ref="F17:F18"/>
    <mergeCell ref="G17:G18"/>
    <mergeCell ref="H17:H18"/>
    <mergeCell ref="I17:I18"/>
    <mergeCell ref="J17:J18"/>
    <mergeCell ref="C8:C9"/>
    <mergeCell ref="D8:D9"/>
    <mergeCell ref="E8:E9"/>
    <mergeCell ref="F8:F9"/>
    <mergeCell ref="G8:G9"/>
    <mergeCell ref="H8:H9"/>
    <mergeCell ref="G2:J2"/>
    <mergeCell ref="F3:F5"/>
    <mergeCell ref="J3:J5"/>
    <mergeCell ref="H1:J1"/>
    <mergeCell ref="C2:F2"/>
    <mergeCell ref="C3:C5"/>
    <mergeCell ref="G3:G5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I34" sqref="I34"/>
    </sheetView>
  </sheetViews>
  <sheetFormatPr defaultColWidth="9.00390625" defaultRowHeight="12.75"/>
  <cols>
    <col min="1" max="1" width="49.625" style="45" customWidth="1"/>
    <col min="2" max="2" width="4.25390625" style="46" customWidth="1"/>
    <col min="3" max="3" width="10.875" style="18" customWidth="1"/>
    <col min="4" max="4" width="14.125" style="18" customWidth="1"/>
    <col min="5" max="5" width="10.875" style="18" customWidth="1"/>
    <col min="6" max="6" width="14.00390625" style="18" customWidth="1"/>
    <col min="7" max="7" width="10.875" style="18" customWidth="1"/>
    <col min="8" max="8" width="14.25390625" style="18" customWidth="1"/>
    <col min="9" max="9" width="10.875" style="18" customWidth="1"/>
    <col min="10" max="10" width="14.25390625" style="18" customWidth="1"/>
    <col min="11" max="12" width="0.875" style="18" customWidth="1"/>
    <col min="13" max="13" width="1.12109375" style="18" customWidth="1"/>
    <col min="14" max="16384" width="9.125" style="18" customWidth="1"/>
  </cols>
  <sheetData>
    <row r="1" spans="1:10" ht="14.25" customHeight="1">
      <c r="A1" s="15"/>
      <c r="B1" s="16"/>
      <c r="C1" s="16"/>
      <c r="D1" s="17"/>
      <c r="E1" s="17"/>
      <c r="F1" s="17"/>
      <c r="G1" s="17"/>
      <c r="H1" s="204" t="s">
        <v>207</v>
      </c>
      <c r="I1" s="204"/>
      <c r="J1" s="204"/>
    </row>
    <row r="2" spans="1:10" ht="13.5" customHeight="1">
      <c r="A2" s="96"/>
      <c r="B2" s="97" t="s">
        <v>20</v>
      </c>
      <c r="C2" s="122" t="s">
        <v>3</v>
      </c>
      <c r="D2" s="123"/>
      <c r="E2" s="123"/>
      <c r="F2" s="124"/>
      <c r="G2" s="122" t="s">
        <v>9</v>
      </c>
      <c r="H2" s="123"/>
      <c r="I2" s="123"/>
      <c r="J2" s="123"/>
    </row>
    <row r="3" spans="1:10" ht="12" customHeight="1">
      <c r="A3" s="96"/>
      <c r="B3" s="98" t="s">
        <v>21</v>
      </c>
      <c r="C3" s="205" t="s">
        <v>192</v>
      </c>
      <c r="D3" s="94" t="s">
        <v>253</v>
      </c>
      <c r="E3" s="94" t="s">
        <v>256</v>
      </c>
      <c r="F3" s="201" t="s">
        <v>4</v>
      </c>
      <c r="G3" s="205" t="s">
        <v>192</v>
      </c>
      <c r="H3" s="94" t="s">
        <v>253</v>
      </c>
      <c r="I3" s="94" t="s">
        <v>256</v>
      </c>
      <c r="J3" s="201" t="s">
        <v>4</v>
      </c>
    </row>
    <row r="4" spans="1:10" ht="12" customHeight="1">
      <c r="A4" s="99" t="s">
        <v>227</v>
      </c>
      <c r="B4" s="98" t="s">
        <v>22</v>
      </c>
      <c r="C4" s="206"/>
      <c r="D4" s="104" t="s">
        <v>254</v>
      </c>
      <c r="E4" s="95" t="s">
        <v>257</v>
      </c>
      <c r="F4" s="202"/>
      <c r="G4" s="208"/>
      <c r="H4" s="95" t="s">
        <v>254</v>
      </c>
      <c r="I4" s="95" t="s">
        <v>257</v>
      </c>
      <c r="J4" s="202"/>
    </row>
    <row r="5" spans="1:10" ht="12" customHeight="1">
      <c r="A5" s="96"/>
      <c r="B5" s="98"/>
      <c r="C5" s="207"/>
      <c r="D5" s="105" t="s">
        <v>255</v>
      </c>
      <c r="E5" s="95" t="s">
        <v>189</v>
      </c>
      <c r="F5" s="203"/>
      <c r="G5" s="209"/>
      <c r="H5" s="106" t="s">
        <v>255</v>
      </c>
      <c r="I5" s="95" t="s">
        <v>189</v>
      </c>
      <c r="J5" s="203"/>
    </row>
    <row r="6" spans="1:10" ht="10.5" customHeight="1" thickBot="1">
      <c r="A6" s="100">
        <v>1</v>
      </c>
      <c r="B6" s="101" t="s">
        <v>0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3">
        <v>10</v>
      </c>
    </row>
    <row r="7" spans="1:10" s="45" customFormat="1" ht="19.5" customHeight="1">
      <c r="A7" s="19" t="s">
        <v>100</v>
      </c>
      <c r="B7" s="48" t="s">
        <v>37</v>
      </c>
      <c r="C7" s="83"/>
      <c r="D7" s="84">
        <v>2157217.68</v>
      </c>
      <c r="E7" s="84">
        <v>80939</v>
      </c>
      <c r="F7" s="84">
        <f>SUM(C7:E7)</f>
        <v>2238156.68</v>
      </c>
      <c r="G7" s="84"/>
      <c r="H7" s="84"/>
      <c r="I7" s="84"/>
      <c r="J7" s="85">
        <f>SUM(G7:I7)</f>
        <v>0</v>
      </c>
    </row>
    <row r="8" spans="1:10" s="45" customFormat="1" ht="19.5" customHeight="1">
      <c r="A8" s="23" t="s">
        <v>14</v>
      </c>
      <c r="B8" s="20" t="s">
        <v>38</v>
      </c>
      <c r="C8" s="62"/>
      <c r="D8" s="70">
        <v>82996.53</v>
      </c>
      <c r="E8" s="70"/>
      <c r="F8" s="62">
        <f>SUM(C8:E8)</f>
        <v>82996.53</v>
      </c>
      <c r="G8" s="62"/>
      <c r="H8" s="62">
        <v>36846.72</v>
      </c>
      <c r="I8" s="62">
        <v>18947.06</v>
      </c>
      <c r="J8" s="64">
        <f>SUM(G8:I8)</f>
        <v>55793.78</v>
      </c>
    </row>
    <row r="9" spans="1:10" s="45" customFormat="1" ht="19.5" customHeight="1">
      <c r="A9" s="19" t="s">
        <v>208</v>
      </c>
      <c r="B9" s="28" t="s">
        <v>56</v>
      </c>
      <c r="C9" s="62">
        <f>SUM(C10:C12)</f>
        <v>0</v>
      </c>
      <c r="D9" s="62">
        <f>SUM(D10:D12)</f>
        <v>0</v>
      </c>
      <c r="E9" s="62">
        <f>SUM(E10:E12)</f>
        <v>0</v>
      </c>
      <c r="F9" s="62">
        <f>SUM(C9:E9)</f>
        <v>0</v>
      </c>
      <c r="G9" s="62">
        <f>SUM(G10:G12)</f>
        <v>0</v>
      </c>
      <c r="H9" s="62">
        <f>SUM(H10:H12)</f>
        <v>0</v>
      </c>
      <c r="I9" s="62">
        <f>SUM(I10:I12)</f>
        <v>0</v>
      </c>
      <c r="J9" s="64">
        <f>SUM(G9:I9)</f>
        <v>0</v>
      </c>
    </row>
    <row r="10" spans="1:10" s="45" customFormat="1" ht="12.75" customHeight="1">
      <c r="A10" s="36" t="s">
        <v>76</v>
      </c>
      <c r="B10" s="22"/>
      <c r="C10" s="210"/>
      <c r="D10" s="210"/>
      <c r="E10" s="210"/>
      <c r="F10" s="210">
        <f>SUM(C10:E11)</f>
        <v>0</v>
      </c>
      <c r="G10" s="210"/>
      <c r="H10" s="210"/>
      <c r="I10" s="210"/>
      <c r="J10" s="212">
        <f>SUM(G10:I11)</f>
        <v>0</v>
      </c>
    </row>
    <row r="11" spans="1:10" s="45" customFormat="1" ht="24">
      <c r="A11" s="25" t="s">
        <v>209</v>
      </c>
      <c r="B11" s="20" t="s">
        <v>146</v>
      </c>
      <c r="C11" s="211"/>
      <c r="D11" s="211"/>
      <c r="E11" s="211"/>
      <c r="F11" s="211"/>
      <c r="G11" s="211"/>
      <c r="H11" s="211"/>
      <c r="I11" s="211"/>
      <c r="J11" s="213"/>
    </row>
    <row r="12" spans="1:10" s="45" customFormat="1" ht="23.25" customHeight="1">
      <c r="A12" s="25" t="s">
        <v>147</v>
      </c>
      <c r="B12" s="20" t="s">
        <v>148</v>
      </c>
      <c r="C12" s="62"/>
      <c r="D12" s="70"/>
      <c r="E12" s="70"/>
      <c r="F12" s="62">
        <f>SUM(C12:E12)</f>
        <v>0</v>
      </c>
      <c r="G12" s="62"/>
      <c r="H12" s="62"/>
      <c r="I12" s="62"/>
      <c r="J12" s="64">
        <f>SUM(G12:I12)</f>
        <v>0</v>
      </c>
    </row>
    <row r="13" spans="1:10" s="45" customFormat="1" ht="18" customHeight="1">
      <c r="A13" s="29" t="s">
        <v>15</v>
      </c>
      <c r="B13" s="20" t="s">
        <v>57</v>
      </c>
      <c r="C13" s="62"/>
      <c r="D13" s="70"/>
      <c r="E13" s="70"/>
      <c r="F13" s="62">
        <f>SUM(C13:E13)</f>
        <v>0</v>
      </c>
      <c r="G13" s="62"/>
      <c r="H13" s="62"/>
      <c r="I13" s="62"/>
      <c r="J13" s="64">
        <f>SUM(G13:I13)</f>
        <v>0</v>
      </c>
    </row>
    <row r="14" spans="1:10" s="45" customFormat="1" ht="18" customHeight="1">
      <c r="A14" s="19" t="s">
        <v>246</v>
      </c>
      <c r="B14" s="28" t="s">
        <v>39</v>
      </c>
      <c r="C14" s="70"/>
      <c r="D14" s="70"/>
      <c r="E14" s="70"/>
      <c r="F14" s="62">
        <f>SUM(C14:E14)</f>
        <v>0</v>
      </c>
      <c r="G14" s="62"/>
      <c r="H14" s="62"/>
      <c r="I14" s="62"/>
      <c r="J14" s="64">
        <f>SUM(G14:I14)</f>
        <v>0</v>
      </c>
    </row>
    <row r="15" spans="1:10" s="45" customFormat="1" ht="18" customHeight="1">
      <c r="A15" s="19" t="s">
        <v>149</v>
      </c>
      <c r="B15" s="37" t="s">
        <v>58</v>
      </c>
      <c r="C15" s="79">
        <f aca="true" t="shared" si="0" ref="C15:I15">SUM(C16:C22)</f>
        <v>0</v>
      </c>
      <c r="D15" s="79">
        <v>-120251196.32</v>
      </c>
      <c r="E15" s="79">
        <f t="shared" si="0"/>
        <v>0</v>
      </c>
      <c r="F15" s="79">
        <v>-120251196.32</v>
      </c>
      <c r="G15" s="79">
        <f t="shared" si="0"/>
        <v>0</v>
      </c>
      <c r="H15" s="62">
        <v>-113522976.32</v>
      </c>
      <c r="I15" s="79">
        <f t="shared" si="0"/>
        <v>0</v>
      </c>
      <c r="J15" s="68">
        <f>SUM(J16:J21)</f>
        <v>-113522976.32000001</v>
      </c>
    </row>
    <row r="16" spans="1:10" s="45" customFormat="1" ht="15" customHeight="1">
      <c r="A16" s="33" t="s">
        <v>45</v>
      </c>
      <c r="B16" s="24"/>
      <c r="C16" s="210"/>
      <c r="D16" s="210"/>
      <c r="E16" s="210"/>
      <c r="F16" s="210">
        <f>SUM(C16:E17)</f>
        <v>0</v>
      </c>
      <c r="G16" s="210"/>
      <c r="H16" s="210"/>
      <c r="I16" s="210"/>
      <c r="J16" s="212">
        <f>SUM(G16:I17)</f>
        <v>0</v>
      </c>
    </row>
    <row r="17" spans="1:10" s="45" customFormat="1" ht="12.75" customHeight="1">
      <c r="A17" s="25" t="s">
        <v>247</v>
      </c>
      <c r="B17" s="22" t="s">
        <v>59</v>
      </c>
      <c r="C17" s="211"/>
      <c r="D17" s="211"/>
      <c r="E17" s="211"/>
      <c r="F17" s="211"/>
      <c r="G17" s="211"/>
      <c r="H17" s="211"/>
      <c r="I17" s="211"/>
      <c r="J17" s="213"/>
    </row>
    <row r="18" spans="1:10" s="45" customFormat="1" ht="32.25" customHeight="1">
      <c r="A18" s="26" t="s">
        <v>150</v>
      </c>
      <c r="B18" s="28" t="s">
        <v>105</v>
      </c>
      <c r="C18" s="75"/>
      <c r="D18" s="70"/>
      <c r="E18" s="70"/>
      <c r="F18" s="62">
        <f aca="true" t="shared" si="1" ref="F18:F23">SUM(C18:E18)</f>
        <v>0</v>
      </c>
      <c r="G18" s="62"/>
      <c r="H18" s="62"/>
      <c r="I18" s="62"/>
      <c r="J18" s="64">
        <f aca="true" t="shared" si="2" ref="J18:J23">SUM(G18:I18)</f>
        <v>0</v>
      </c>
    </row>
    <row r="19" spans="1:10" s="45" customFormat="1" ht="12">
      <c r="A19" s="26" t="s">
        <v>210</v>
      </c>
      <c r="B19" s="28" t="s">
        <v>211</v>
      </c>
      <c r="C19" s="62"/>
      <c r="D19" s="70"/>
      <c r="E19" s="70"/>
      <c r="F19" s="62">
        <f t="shared" si="1"/>
        <v>0</v>
      </c>
      <c r="G19" s="62"/>
      <c r="H19" s="62"/>
      <c r="I19" s="62"/>
      <c r="J19" s="64">
        <f t="shared" si="2"/>
        <v>0</v>
      </c>
    </row>
    <row r="20" spans="1:10" s="45" customFormat="1" ht="12">
      <c r="A20" s="26" t="s">
        <v>235</v>
      </c>
      <c r="B20" s="28" t="s">
        <v>212</v>
      </c>
      <c r="C20" s="62" t="s">
        <v>79</v>
      </c>
      <c r="D20" s="70">
        <v>-210457531.61</v>
      </c>
      <c r="E20" s="70">
        <v>-39564</v>
      </c>
      <c r="F20" s="62">
        <f t="shared" si="1"/>
        <v>-210497095.61</v>
      </c>
      <c r="G20" s="62" t="s">
        <v>79</v>
      </c>
      <c r="H20" s="70">
        <v>-210457531.61</v>
      </c>
      <c r="I20" s="62">
        <v>-39564</v>
      </c>
      <c r="J20" s="64">
        <f t="shared" si="2"/>
        <v>-210497095.61</v>
      </c>
    </row>
    <row r="21" spans="1:10" s="45" customFormat="1" ht="12">
      <c r="A21" s="26" t="s">
        <v>248</v>
      </c>
      <c r="B21" s="28" t="s">
        <v>236</v>
      </c>
      <c r="C21" s="62" t="s">
        <v>237</v>
      </c>
      <c r="D21" s="70">
        <v>90206335.29</v>
      </c>
      <c r="E21" s="70">
        <v>39564</v>
      </c>
      <c r="F21" s="62">
        <f t="shared" si="1"/>
        <v>90245899.29</v>
      </c>
      <c r="G21" s="62" t="s">
        <v>237</v>
      </c>
      <c r="H21" s="62">
        <v>96934555.29</v>
      </c>
      <c r="I21" s="62">
        <v>39564</v>
      </c>
      <c r="J21" s="64">
        <f t="shared" si="2"/>
        <v>96974119.29</v>
      </c>
    </row>
    <row r="22" spans="1:10" s="45" customFormat="1" ht="12">
      <c r="A22" s="26" t="s">
        <v>249</v>
      </c>
      <c r="B22" s="28" t="s">
        <v>238</v>
      </c>
      <c r="C22" s="62" t="s">
        <v>237</v>
      </c>
      <c r="D22" s="70">
        <f>SUM(D20:D21)</f>
        <v>-120251196.32000001</v>
      </c>
      <c r="E22" s="70"/>
      <c r="F22" s="62">
        <f t="shared" si="1"/>
        <v>-120251196.32000001</v>
      </c>
      <c r="G22" s="62" t="s">
        <v>237</v>
      </c>
      <c r="H22" s="62">
        <f>SUM(H20:H21)</f>
        <v>-113522976.32000001</v>
      </c>
      <c r="I22" s="62"/>
      <c r="J22" s="64">
        <f t="shared" si="2"/>
        <v>-113522976.32000001</v>
      </c>
    </row>
    <row r="23" spans="1:10" s="45" customFormat="1" ht="18" customHeight="1">
      <c r="A23" s="19" t="s">
        <v>99</v>
      </c>
      <c r="B23" s="28" t="s">
        <v>151</v>
      </c>
      <c r="C23" s="62">
        <f>SUM(C24:C27)</f>
        <v>0</v>
      </c>
      <c r="D23" s="62">
        <f>SUM(D24:D27)</f>
        <v>0</v>
      </c>
      <c r="E23" s="62">
        <f>SUM(E24:E27)</f>
        <v>0</v>
      </c>
      <c r="F23" s="62">
        <f t="shared" si="1"/>
        <v>0</v>
      </c>
      <c r="G23" s="62">
        <f>SUM(G24:G27)</f>
        <v>0</v>
      </c>
      <c r="H23" s="62">
        <f>SUM(H24:H27)</f>
        <v>0</v>
      </c>
      <c r="I23" s="62">
        <f>SUM(I24:I27)</f>
        <v>0</v>
      </c>
      <c r="J23" s="64">
        <f t="shared" si="2"/>
        <v>0</v>
      </c>
    </row>
    <row r="24" spans="1:10" s="45" customFormat="1" ht="12" customHeight="1">
      <c r="A24" s="33" t="s">
        <v>42</v>
      </c>
      <c r="B24" s="22"/>
      <c r="C24" s="210"/>
      <c r="D24" s="210"/>
      <c r="E24" s="210"/>
      <c r="F24" s="210">
        <f>SUM(C24:E25)</f>
        <v>0</v>
      </c>
      <c r="G24" s="210"/>
      <c r="H24" s="210"/>
      <c r="I24" s="210"/>
      <c r="J24" s="212">
        <f>SUM(G24:I25)</f>
        <v>0</v>
      </c>
    </row>
    <row r="25" spans="1:10" s="45" customFormat="1" ht="12.75" customHeight="1">
      <c r="A25" s="34" t="s">
        <v>152</v>
      </c>
      <c r="B25" s="20" t="s">
        <v>153</v>
      </c>
      <c r="C25" s="211"/>
      <c r="D25" s="211"/>
      <c r="E25" s="211"/>
      <c r="F25" s="211"/>
      <c r="G25" s="211"/>
      <c r="H25" s="211"/>
      <c r="I25" s="211"/>
      <c r="J25" s="213"/>
    </row>
    <row r="26" spans="1:10" s="45" customFormat="1" ht="18" customHeight="1">
      <c r="A26" s="58" t="s">
        <v>154</v>
      </c>
      <c r="B26" s="22" t="s">
        <v>155</v>
      </c>
      <c r="C26" s="67"/>
      <c r="D26" s="69"/>
      <c r="E26" s="69"/>
      <c r="F26" s="62">
        <f>SUM(C26:E26)</f>
        <v>0</v>
      </c>
      <c r="G26" s="62"/>
      <c r="H26" s="62"/>
      <c r="I26" s="62"/>
      <c r="J26" s="64">
        <f>SUM(G26:I26)</f>
        <v>0</v>
      </c>
    </row>
    <row r="27" spans="1:10" s="45" customFormat="1" ht="18" customHeight="1">
      <c r="A27" s="59" t="s">
        <v>156</v>
      </c>
      <c r="B27" s="28" t="s">
        <v>157</v>
      </c>
      <c r="C27" s="75"/>
      <c r="D27" s="70"/>
      <c r="E27" s="70"/>
      <c r="F27" s="62">
        <f>SUM(C27:E27)</f>
        <v>0</v>
      </c>
      <c r="G27" s="62"/>
      <c r="H27" s="62"/>
      <c r="I27" s="62"/>
      <c r="J27" s="64">
        <f>SUM(G27:I27)</f>
        <v>0</v>
      </c>
    </row>
    <row r="28" spans="1:10" s="45" customFormat="1" ht="18" customHeight="1">
      <c r="A28" s="107" t="s">
        <v>17</v>
      </c>
      <c r="B28" s="28" t="s">
        <v>258</v>
      </c>
      <c r="C28" s="75"/>
      <c r="D28" s="70">
        <v>6315.42</v>
      </c>
      <c r="E28" s="70"/>
      <c r="F28" s="62">
        <f>SUM(C28:E28)</f>
        <v>6315.42</v>
      </c>
      <c r="G28" s="62"/>
      <c r="H28" s="62"/>
      <c r="I28" s="62"/>
      <c r="J28" s="64">
        <f>SUM(G28:I28)</f>
        <v>0</v>
      </c>
    </row>
    <row r="29" spans="1:10" s="45" customFormat="1" ht="33.75" customHeight="1" thickBot="1">
      <c r="A29" s="57" t="s">
        <v>259</v>
      </c>
      <c r="B29" s="49" t="s">
        <v>60</v>
      </c>
      <c r="C29" s="80">
        <f>'стр.3'!C15+'стр.3'!C27+'стр.4'!C7+'стр.4'!C8+'стр.4'!C9+'стр.4'!C13+'стр.4'!C14+'стр.4'!C15+'стр.4'!C23+C28</f>
        <v>0</v>
      </c>
      <c r="D29" s="80">
        <f>'стр.3'!D15+'стр.3'!D27+'стр.4'!D7+'стр.4'!D8+'стр.4'!D9+'стр.4'!D13+'стр.4'!D14+'стр.4'!D15+'стр.4'!D23+D28</f>
        <v>-118004666.69</v>
      </c>
      <c r="E29" s="80">
        <f>'стр.3'!E15+'стр.3'!E27+'стр.4'!E7+'стр.4'!E8+'стр.4'!E9+'стр.4'!E13+'стр.4'!E14+'стр.4'!E15+'стр.4'!E23+E28</f>
        <v>133381.69</v>
      </c>
      <c r="F29" s="67">
        <f>SUM(C29:E29)</f>
        <v>-117871285</v>
      </c>
      <c r="G29" s="80">
        <f>'стр.3'!G15+'стр.3'!G27+'стр.4'!G7+'стр.4'!G8+'стр.4'!G9+'стр.4'!G13+'стр.4'!G14+'стр.4'!G15+'стр.4'!G23+G28</f>
        <v>0</v>
      </c>
      <c r="H29" s="80">
        <f>'стр.3'!H15+'стр.3'!H27+'стр.4'!H7+'стр.4'!H8+'стр.4'!H9+'стр.4'!H13+'стр.4'!H14+'стр.4'!H15+'стр.4'!H23+H28</f>
        <v>-113481824.08999999</v>
      </c>
      <c r="I29" s="80">
        <f>'стр.3'!I15+'стр.3'!I27+'стр.4'!I7+'стр.4'!I8+'стр.4'!I9+'стр.4'!I13+'стр.4'!I14+'стр.4'!I15+'стр.4'!I23+I28</f>
        <v>50285.05</v>
      </c>
      <c r="J29" s="68">
        <f>SUM(G29:I29)</f>
        <v>-113431539.03999999</v>
      </c>
    </row>
    <row r="30" spans="1:10" s="45" customFormat="1" ht="20.25" customHeight="1" thickBot="1">
      <c r="A30" s="38" t="s">
        <v>213</v>
      </c>
      <c r="B30" s="30" t="s">
        <v>61</v>
      </c>
      <c r="C30" s="77">
        <f>'стр.3'!C14+'стр.4'!C29</f>
        <v>0</v>
      </c>
      <c r="D30" s="77">
        <f>'стр.3'!D14+'стр.4'!D29</f>
        <v>2756757.8100000024</v>
      </c>
      <c r="E30" s="77">
        <f>'стр.3'!E14+'стр.4'!E29</f>
        <v>862054.1500000001</v>
      </c>
      <c r="F30" s="77">
        <f>SUM(C30:E30)</f>
        <v>3618811.9600000028</v>
      </c>
      <c r="G30" s="77">
        <f>'стр.3'!G14+'стр.4'!G29</f>
        <v>0</v>
      </c>
      <c r="H30" s="77">
        <f>'стр.3'!H14+'стр.4'!H29</f>
        <v>547164.4100000113</v>
      </c>
      <c r="I30" s="77">
        <f>'стр.3'!I14+'стр.4'!I29</f>
        <v>740117.8200000001</v>
      </c>
      <c r="J30" s="78">
        <f>SUM(G30:I30)</f>
        <v>1287282.2300000114</v>
      </c>
    </row>
  </sheetData>
  <sheetProtection/>
  <mergeCells count="31">
    <mergeCell ref="I24:I25"/>
    <mergeCell ref="J24:J25"/>
    <mergeCell ref="C24:C25"/>
    <mergeCell ref="D24:D25"/>
    <mergeCell ref="E24:E25"/>
    <mergeCell ref="F24:F25"/>
    <mergeCell ref="G24:G25"/>
    <mergeCell ref="H24:H25"/>
    <mergeCell ref="I10:I11"/>
    <mergeCell ref="J10:J11"/>
    <mergeCell ref="C16:C17"/>
    <mergeCell ref="D16:D17"/>
    <mergeCell ref="E16:E17"/>
    <mergeCell ref="F16:F17"/>
    <mergeCell ref="G16:G17"/>
    <mergeCell ref="H16:H17"/>
    <mergeCell ref="I16:I17"/>
    <mergeCell ref="J16:J17"/>
    <mergeCell ref="C10:C11"/>
    <mergeCell ref="D10:D11"/>
    <mergeCell ref="E10:E11"/>
    <mergeCell ref="F10:F11"/>
    <mergeCell ref="G10:G11"/>
    <mergeCell ref="H10:H11"/>
    <mergeCell ref="G2:J2"/>
    <mergeCell ref="F3:F5"/>
    <mergeCell ref="J3:J5"/>
    <mergeCell ref="H1:J1"/>
    <mergeCell ref="C2:F2"/>
    <mergeCell ref="C3:C5"/>
    <mergeCell ref="G3:G5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H29" sqref="H29"/>
    </sheetView>
  </sheetViews>
  <sheetFormatPr defaultColWidth="9.00390625" defaultRowHeight="12.75"/>
  <cols>
    <col min="1" max="1" width="49.625" style="45" customWidth="1"/>
    <col min="2" max="2" width="4.25390625" style="46" customWidth="1"/>
    <col min="3" max="5" width="10.875" style="18" customWidth="1"/>
    <col min="6" max="6" width="10.625" style="18" customWidth="1"/>
    <col min="7" max="9" width="10.875" style="18" customWidth="1"/>
    <col min="10" max="10" width="10.375" style="18" customWidth="1"/>
    <col min="11" max="12" width="0.875" style="18" customWidth="1"/>
    <col min="13" max="13" width="1.12109375" style="18" customWidth="1"/>
    <col min="14" max="16384" width="9.125" style="18" customWidth="1"/>
  </cols>
  <sheetData>
    <row r="1" spans="1:10" ht="14.25" customHeight="1">
      <c r="A1" s="15"/>
      <c r="B1" s="16"/>
      <c r="C1" s="16"/>
      <c r="D1" s="17"/>
      <c r="E1" s="17"/>
      <c r="F1" s="17"/>
      <c r="G1" s="17"/>
      <c r="H1" s="204" t="s">
        <v>214</v>
      </c>
      <c r="I1" s="204"/>
      <c r="J1" s="204"/>
    </row>
    <row r="2" spans="1:10" ht="13.5" customHeight="1">
      <c r="A2" s="96"/>
      <c r="B2" s="97" t="s">
        <v>20</v>
      </c>
      <c r="C2" s="122" t="s">
        <v>3</v>
      </c>
      <c r="D2" s="123"/>
      <c r="E2" s="123"/>
      <c r="F2" s="124"/>
      <c r="G2" s="122" t="s">
        <v>9</v>
      </c>
      <c r="H2" s="123"/>
      <c r="I2" s="123"/>
      <c r="J2" s="123"/>
    </row>
    <row r="3" spans="1:10" ht="12" customHeight="1">
      <c r="A3" s="96"/>
      <c r="B3" s="98" t="s">
        <v>21</v>
      </c>
      <c r="C3" s="205" t="s">
        <v>192</v>
      </c>
      <c r="D3" s="94" t="s">
        <v>253</v>
      </c>
      <c r="E3" s="94" t="s">
        <v>256</v>
      </c>
      <c r="F3" s="201" t="s">
        <v>4</v>
      </c>
      <c r="G3" s="205" t="s">
        <v>192</v>
      </c>
      <c r="H3" s="94" t="s">
        <v>253</v>
      </c>
      <c r="I3" s="94" t="s">
        <v>256</v>
      </c>
      <c r="J3" s="201" t="s">
        <v>4</v>
      </c>
    </row>
    <row r="4" spans="1:10" ht="12" customHeight="1">
      <c r="A4" s="99" t="s">
        <v>228</v>
      </c>
      <c r="B4" s="98" t="s">
        <v>22</v>
      </c>
      <c r="C4" s="206"/>
      <c r="D4" s="104" t="s">
        <v>254</v>
      </c>
      <c r="E4" s="95" t="s">
        <v>257</v>
      </c>
      <c r="F4" s="202"/>
      <c r="G4" s="208"/>
      <c r="H4" s="95" t="s">
        <v>254</v>
      </c>
      <c r="I4" s="95" t="s">
        <v>257</v>
      </c>
      <c r="J4" s="202"/>
    </row>
    <row r="5" spans="1:10" ht="12" customHeight="1">
      <c r="A5" s="96"/>
      <c r="B5" s="98"/>
      <c r="C5" s="207"/>
      <c r="D5" s="105" t="s">
        <v>255</v>
      </c>
      <c r="E5" s="95" t="s">
        <v>189</v>
      </c>
      <c r="F5" s="203"/>
      <c r="G5" s="209"/>
      <c r="H5" s="106" t="s">
        <v>255</v>
      </c>
      <c r="I5" s="95" t="s">
        <v>189</v>
      </c>
      <c r="J5" s="203"/>
    </row>
    <row r="6" spans="1:10" ht="10.5" customHeight="1" thickBot="1">
      <c r="A6" s="100">
        <v>1</v>
      </c>
      <c r="B6" s="101" t="s">
        <v>0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3">
        <v>10</v>
      </c>
    </row>
    <row r="7" spans="1:10" s="45" customFormat="1" ht="14.25" customHeight="1">
      <c r="A7" s="39" t="s">
        <v>7</v>
      </c>
      <c r="B7" s="40"/>
      <c r="C7" s="214">
        <f>C9+C11+C12</f>
        <v>0</v>
      </c>
      <c r="D7" s="214">
        <f>D9+D11+D12</f>
        <v>0</v>
      </c>
      <c r="E7" s="214">
        <f>E9+E11+E12</f>
        <v>0</v>
      </c>
      <c r="F7" s="210">
        <f>SUM(C7:E8)</f>
        <v>0</v>
      </c>
      <c r="G7" s="214">
        <f>G9+G11+G12</f>
        <v>0</v>
      </c>
      <c r="H7" s="214">
        <f>H9+H11+H12</f>
        <v>0</v>
      </c>
      <c r="I7" s="214">
        <f>I9+I11+I12</f>
        <v>0</v>
      </c>
      <c r="J7" s="212">
        <f>SUM(G7:I8)</f>
        <v>0</v>
      </c>
    </row>
    <row r="8" spans="1:10" s="45" customFormat="1" ht="19.5" customHeight="1">
      <c r="A8" s="29" t="s">
        <v>16</v>
      </c>
      <c r="B8" s="20" t="s">
        <v>40</v>
      </c>
      <c r="C8" s="211"/>
      <c r="D8" s="211"/>
      <c r="E8" s="211"/>
      <c r="F8" s="211"/>
      <c r="G8" s="211"/>
      <c r="H8" s="211"/>
      <c r="I8" s="211"/>
      <c r="J8" s="213"/>
    </row>
    <row r="9" spans="1:10" s="45" customFormat="1" ht="12.75" customHeight="1">
      <c r="A9" s="36" t="s">
        <v>76</v>
      </c>
      <c r="B9" s="22"/>
      <c r="C9" s="210"/>
      <c r="D9" s="210"/>
      <c r="E9" s="210"/>
      <c r="F9" s="210">
        <f>SUM(C9:E10)</f>
        <v>0</v>
      </c>
      <c r="G9" s="210"/>
      <c r="H9" s="210"/>
      <c r="I9" s="210"/>
      <c r="J9" s="212">
        <f>SUM(G9:I10)</f>
        <v>0</v>
      </c>
    </row>
    <row r="10" spans="1:10" s="45" customFormat="1" ht="17.25" customHeight="1">
      <c r="A10" s="25" t="s">
        <v>158</v>
      </c>
      <c r="B10" s="20" t="s">
        <v>159</v>
      </c>
      <c r="C10" s="211"/>
      <c r="D10" s="211"/>
      <c r="E10" s="211"/>
      <c r="F10" s="211"/>
      <c r="G10" s="211"/>
      <c r="H10" s="211"/>
      <c r="I10" s="211"/>
      <c r="J10" s="213"/>
    </row>
    <row r="11" spans="1:10" s="45" customFormat="1" ht="23.25" customHeight="1">
      <c r="A11" s="25" t="s">
        <v>226</v>
      </c>
      <c r="B11" s="20" t="s">
        <v>160</v>
      </c>
      <c r="C11" s="62"/>
      <c r="D11" s="63"/>
      <c r="E11" s="63"/>
      <c r="F11" s="70">
        <f>SUM(C11:E11)</f>
        <v>0</v>
      </c>
      <c r="G11" s="75"/>
      <c r="H11" s="75"/>
      <c r="I11" s="75"/>
      <c r="J11" s="71">
        <f>SUM(G11:I11)</f>
        <v>0</v>
      </c>
    </row>
    <row r="12" spans="1:10" s="45" customFormat="1" ht="22.5" customHeight="1">
      <c r="A12" s="25" t="s">
        <v>161</v>
      </c>
      <c r="B12" s="20" t="s">
        <v>162</v>
      </c>
      <c r="C12" s="62"/>
      <c r="D12" s="63"/>
      <c r="E12" s="63"/>
      <c r="F12" s="63">
        <f>SUM(C12:E12)</f>
        <v>0</v>
      </c>
      <c r="G12" s="62"/>
      <c r="H12" s="62"/>
      <c r="I12" s="62"/>
      <c r="J12" s="64">
        <f>SUM(G12:I12)</f>
        <v>0</v>
      </c>
    </row>
    <row r="13" spans="1:10" s="45" customFormat="1" ht="23.25" customHeight="1">
      <c r="A13" s="19" t="s">
        <v>101</v>
      </c>
      <c r="B13" s="20" t="s">
        <v>44</v>
      </c>
      <c r="C13" s="62"/>
      <c r="D13" s="70">
        <v>1854414.01</v>
      </c>
      <c r="E13" s="70">
        <v>27243.59</v>
      </c>
      <c r="F13" s="63">
        <f>SUM(C13:E13)</f>
        <v>1881657.6</v>
      </c>
      <c r="G13" s="62"/>
      <c r="H13" s="62">
        <v>449944.62</v>
      </c>
      <c r="I13" s="62"/>
      <c r="J13" s="64">
        <f>SUM(G13:I13)</f>
        <v>449944.62</v>
      </c>
    </row>
    <row r="14" spans="1:10" s="45" customFormat="1" ht="24.75" customHeight="1">
      <c r="A14" s="19" t="s">
        <v>17</v>
      </c>
      <c r="B14" s="20" t="s">
        <v>41</v>
      </c>
      <c r="C14" s="62">
        <f>SUM(C15:C21)</f>
        <v>0</v>
      </c>
      <c r="D14" s="62">
        <f>SUM(D15:D21)</f>
        <v>290196.43</v>
      </c>
      <c r="E14" s="62">
        <f>SUM(E15:E21)</f>
        <v>0</v>
      </c>
      <c r="F14" s="63">
        <f>SUM(C14:E14)</f>
        <v>290196.43</v>
      </c>
      <c r="G14" s="62">
        <f>SUM(G15:G21)</f>
        <v>0</v>
      </c>
      <c r="H14" s="62">
        <f>SUM(H15:H21)</f>
        <v>354549.48</v>
      </c>
      <c r="I14" s="62">
        <f>SUM(I15:I21)</f>
        <v>0</v>
      </c>
      <c r="J14" s="64">
        <f>SUM(G14:I14)</f>
        <v>354549.48</v>
      </c>
    </row>
    <row r="15" spans="1:10" s="45" customFormat="1" ht="12.75" customHeight="1">
      <c r="A15" s="36" t="s">
        <v>107</v>
      </c>
      <c r="B15" s="22"/>
      <c r="C15" s="210"/>
      <c r="D15" s="210">
        <v>90952</v>
      </c>
      <c r="E15" s="210"/>
      <c r="F15" s="210">
        <f>SUM(C15:E16)</f>
        <v>90952</v>
      </c>
      <c r="G15" s="210"/>
      <c r="H15" s="210">
        <v>88258</v>
      </c>
      <c r="I15" s="210"/>
      <c r="J15" s="212">
        <f>SUM(G15:I16)</f>
        <v>88258</v>
      </c>
    </row>
    <row r="16" spans="1:10" s="45" customFormat="1" ht="25.5" customHeight="1">
      <c r="A16" s="25" t="s">
        <v>218</v>
      </c>
      <c r="B16" s="20" t="s">
        <v>62</v>
      </c>
      <c r="C16" s="211"/>
      <c r="D16" s="211"/>
      <c r="E16" s="211"/>
      <c r="F16" s="211"/>
      <c r="G16" s="211"/>
      <c r="H16" s="211"/>
      <c r="I16" s="211"/>
      <c r="J16" s="213"/>
    </row>
    <row r="17" spans="1:10" s="45" customFormat="1" ht="27" customHeight="1">
      <c r="A17" s="26" t="s">
        <v>215</v>
      </c>
      <c r="B17" s="20" t="s">
        <v>63</v>
      </c>
      <c r="C17" s="62"/>
      <c r="D17" s="70">
        <v>1444.83</v>
      </c>
      <c r="E17" s="70"/>
      <c r="F17" s="63">
        <f>SUM(C17:E17)</f>
        <v>1444.83</v>
      </c>
      <c r="G17" s="62"/>
      <c r="H17" s="62">
        <v>18862.16</v>
      </c>
      <c r="I17" s="62"/>
      <c r="J17" s="64">
        <f>SUM(G17:I17)</f>
        <v>18862.16</v>
      </c>
    </row>
    <row r="18" spans="1:10" s="45" customFormat="1" ht="27" customHeight="1">
      <c r="A18" s="26" t="s">
        <v>219</v>
      </c>
      <c r="B18" s="20" t="s">
        <v>64</v>
      </c>
      <c r="C18" s="62"/>
      <c r="D18" s="70"/>
      <c r="E18" s="70"/>
      <c r="F18" s="63">
        <f>SUM(C18:E18)</f>
        <v>0</v>
      </c>
      <c r="G18" s="62"/>
      <c r="H18" s="62"/>
      <c r="I18" s="62"/>
      <c r="J18" s="64">
        <f>SUM(G18:I18)</f>
        <v>0</v>
      </c>
    </row>
    <row r="19" spans="1:10" s="45" customFormat="1" ht="25.5" customHeight="1">
      <c r="A19" s="26" t="s">
        <v>220</v>
      </c>
      <c r="B19" s="20" t="s">
        <v>65</v>
      </c>
      <c r="C19" s="62"/>
      <c r="D19" s="70"/>
      <c r="E19" s="70"/>
      <c r="F19" s="63">
        <f>SUM(C19:E19)</f>
        <v>0</v>
      </c>
      <c r="G19" s="62"/>
      <c r="H19" s="62"/>
      <c r="I19" s="62"/>
      <c r="J19" s="64">
        <f>SUM(G19:I19)</f>
        <v>0</v>
      </c>
    </row>
    <row r="20" spans="1:10" s="45" customFormat="1" ht="28.5" customHeight="1">
      <c r="A20" s="26" t="s">
        <v>216</v>
      </c>
      <c r="B20" s="20" t="s">
        <v>66</v>
      </c>
      <c r="C20" s="62"/>
      <c r="D20" s="70"/>
      <c r="E20" s="70"/>
      <c r="F20" s="63">
        <f>SUM(C20:E20)</f>
        <v>0</v>
      </c>
      <c r="G20" s="62"/>
      <c r="H20" s="62"/>
      <c r="I20" s="62"/>
      <c r="J20" s="64">
        <f>SUM(G20:I20)</f>
        <v>0</v>
      </c>
    </row>
    <row r="21" spans="1:10" s="45" customFormat="1" ht="41.25" customHeight="1" thickBot="1">
      <c r="A21" s="25" t="s">
        <v>217</v>
      </c>
      <c r="B21" s="27" t="s">
        <v>67</v>
      </c>
      <c r="C21" s="72"/>
      <c r="D21" s="73">
        <v>197799.6</v>
      </c>
      <c r="E21" s="73"/>
      <c r="F21" s="81">
        <f>SUM(C21:E21)</f>
        <v>197799.6</v>
      </c>
      <c r="G21" s="80"/>
      <c r="H21" s="80">
        <v>247429.32</v>
      </c>
      <c r="I21" s="80"/>
      <c r="J21" s="82">
        <f>SUM(G21:I21)</f>
        <v>247429.32</v>
      </c>
    </row>
  </sheetData>
  <sheetProtection/>
  <mergeCells count="31">
    <mergeCell ref="I15:I16"/>
    <mergeCell ref="J15:J16"/>
    <mergeCell ref="C15:C16"/>
    <mergeCell ref="D15:D16"/>
    <mergeCell ref="E15:E16"/>
    <mergeCell ref="F15:F16"/>
    <mergeCell ref="G15:G16"/>
    <mergeCell ref="H15:H16"/>
    <mergeCell ref="I7:I8"/>
    <mergeCell ref="J7:J8"/>
    <mergeCell ref="C9:C10"/>
    <mergeCell ref="D9:D10"/>
    <mergeCell ref="E9:E10"/>
    <mergeCell ref="F9:F10"/>
    <mergeCell ref="G9:G10"/>
    <mergeCell ref="H9:H10"/>
    <mergeCell ref="I9:I10"/>
    <mergeCell ref="J9:J10"/>
    <mergeCell ref="C7:C8"/>
    <mergeCell ref="D7:D8"/>
    <mergeCell ref="E7:E8"/>
    <mergeCell ref="F7:F8"/>
    <mergeCell ref="G7:G8"/>
    <mergeCell ref="H7:H8"/>
    <mergeCell ref="G2:J2"/>
    <mergeCell ref="F3:F5"/>
    <mergeCell ref="J3:J5"/>
    <mergeCell ref="H1:J1"/>
    <mergeCell ref="C2:F2"/>
    <mergeCell ref="C3:C5"/>
    <mergeCell ref="G3:G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28" sqref="A28"/>
    </sheetView>
  </sheetViews>
  <sheetFormatPr defaultColWidth="9.00390625" defaultRowHeight="12.75"/>
  <cols>
    <col min="1" max="1" width="49.625" style="45" customWidth="1"/>
    <col min="2" max="2" width="4.25390625" style="46" customWidth="1"/>
    <col min="3" max="5" width="10.875" style="18" customWidth="1"/>
    <col min="6" max="6" width="10.625" style="18" customWidth="1"/>
    <col min="7" max="9" width="10.875" style="18" customWidth="1"/>
    <col min="10" max="10" width="10.375" style="18" customWidth="1"/>
    <col min="11" max="12" width="0.875" style="18" customWidth="1"/>
    <col min="13" max="13" width="1.12109375" style="18" customWidth="1"/>
    <col min="14" max="16384" width="9.125" style="18" customWidth="1"/>
  </cols>
  <sheetData>
    <row r="1" spans="1:10" ht="14.25" customHeight="1">
      <c r="A1" s="15"/>
      <c r="B1" s="16"/>
      <c r="C1" s="16"/>
      <c r="D1" s="17"/>
      <c r="E1" s="17"/>
      <c r="F1" s="17"/>
      <c r="G1" s="17"/>
      <c r="H1" s="204" t="s">
        <v>221</v>
      </c>
      <c r="I1" s="204"/>
      <c r="J1" s="204"/>
    </row>
    <row r="2" spans="1:10" ht="13.5" customHeight="1">
      <c r="A2" s="96"/>
      <c r="B2" s="97" t="s">
        <v>20</v>
      </c>
      <c r="C2" s="122" t="s">
        <v>3</v>
      </c>
      <c r="D2" s="123"/>
      <c r="E2" s="123"/>
      <c r="F2" s="124"/>
      <c r="G2" s="122" t="s">
        <v>9</v>
      </c>
      <c r="H2" s="123"/>
      <c r="I2" s="123"/>
      <c r="J2" s="123"/>
    </row>
    <row r="3" spans="1:10" ht="12" customHeight="1">
      <c r="A3" s="96"/>
      <c r="B3" s="98" t="s">
        <v>21</v>
      </c>
      <c r="C3" s="205" t="s">
        <v>192</v>
      </c>
      <c r="D3" s="94" t="s">
        <v>253</v>
      </c>
      <c r="E3" s="94" t="s">
        <v>256</v>
      </c>
      <c r="F3" s="201" t="s">
        <v>4</v>
      </c>
      <c r="G3" s="205" t="s">
        <v>192</v>
      </c>
      <c r="H3" s="94" t="s">
        <v>253</v>
      </c>
      <c r="I3" s="94" t="s">
        <v>256</v>
      </c>
      <c r="J3" s="201" t="s">
        <v>4</v>
      </c>
    </row>
    <row r="4" spans="1:10" ht="12" customHeight="1">
      <c r="A4" s="99" t="s">
        <v>228</v>
      </c>
      <c r="B4" s="98" t="s">
        <v>22</v>
      </c>
      <c r="C4" s="206"/>
      <c r="D4" s="104" t="s">
        <v>254</v>
      </c>
      <c r="E4" s="95" t="s">
        <v>257</v>
      </c>
      <c r="F4" s="202"/>
      <c r="G4" s="208"/>
      <c r="H4" s="95" t="s">
        <v>254</v>
      </c>
      <c r="I4" s="95" t="s">
        <v>257</v>
      </c>
      <c r="J4" s="202"/>
    </row>
    <row r="5" spans="1:10" ht="12" customHeight="1">
      <c r="A5" s="96"/>
      <c r="B5" s="98"/>
      <c r="C5" s="207"/>
      <c r="D5" s="105" t="s">
        <v>255</v>
      </c>
      <c r="E5" s="95" t="s">
        <v>189</v>
      </c>
      <c r="F5" s="203"/>
      <c r="G5" s="209"/>
      <c r="H5" s="106" t="s">
        <v>255</v>
      </c>
      <c r="I5" s="95" t="s">
        <v>189</v>
      </c>
      <c r="J5" s="203"/>
    </row>
    <row r="6" spans="1:10" ht="10.5" customHeight="1" thickBot="1">
      <c r="A6" s="100">
        <v>1</v>
      </c>
      <c r="B6" s="101" t="s">
        <v>0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3">
        <v>10</v>
      </c>
    </row>
    <row r="7" spans="1:10" s="31" customFormat="1" ht="18" customHeight="1">
      <c r="A7" s="23" t="s">
        <v>18</v>
      </c>
      <c r="B7" s="48" t="s">
        <v>68</v>
      </c>
      <c r="C7" s="83">
        <f>C10+C11+C12+C13</f>
        <v>0</v>
      </c>
      <c r="D7" s="83">
        <f>D10+D11+D12+D13</f>
        <v>12607.24</v>
      </c>
      <c r="E7" s="83">
        <f>E9+E10+E11+E12+E13</f>
        <v>0</v>
      </c>
      <c r="F7" s="84">
        <f>SUM(C7:E7)</f>
        <v>12607.24</v>
      </c>
      <c r="G7" s="83">
        <f>G10+G11+G12+G13</f>
        <v>0</v>
      </c>
      <c r="H7" s="83">
        <f>H10+H11+H12+H13</f>
        <v>20275.85</v>
      </c>
      <c r="I7" s="83">
        <f>I9+I10+I11+I12+I13</f>
        <v>0</v>
      </c>
      <c r="J7" s="85">
        <f>SUM(G7:I7)</f>
        <v>20275.85</v>
      </c>
    </row>
    <row r="8" spans="1:10" s="31" customFormat="1" ht="12.75" customHeight="1">
      <c r="A8" s="33" t="s">
        <v>45</v>
      </c>
      <c r="B8" s="22"/>
      <c r="C8" s="67"/>
      <c r="D8" s="69"/>
      <c r="E8" s="69"/>
      <c r="F8" s="69"/>
      <c r="G8" s="79"/>
      <c r="H8" s="79"/>
      <c r="I8" s="79"/>
      <c r="J8" s="68"/>
    </row>
    <row r="9" spans="1:10" s="31" customFormat="1" ht="26.25" customHeight="1">
      <c r="A9" s="12" t="s">
        <v>80</v>
      </c>
      <c r="B9" s="22" t="s">
        <v>69</v>
      </c>
      <c r="C9" s="67" t="s">
        <v>79</v>
      </c>
      <c r="D9" s="79" t="s">
        <v>79</v>
      </c>
      <c r="E9" s="79"/>
      <c r="F9" s="79">
        <f>E9</f>
        <v>0</v>
      </c>
      <c r="G9" s="67" t="s">
        <v>79</v>
      </c>
      <c r="H9" s="79" t="s">
        <v>79</v>
      </c>
      <c r="I9" s="79"/>
      <c r="J9" s="68">
        <f>I9</f>
        <v>0</v>
      </c>
    </row>
    <row r="10" spans="1:10" s="31" customFormat="1" ht="18" customHeight="1">
      <c r="A10" s="12" t="s">
        <v>19</v>
      </c>
      <c r="B10" s="28" t="s">
        <v>163</v>
      </c>
      <c r="C10" s="75"/>
      <c r="D10" s="70"/>
      <c r="E10" s="70"/>
      <c r="F10" s="70">
        <f aca="true" t="shared" si="0" ref="F10:F17">SUM(C10:E10)</f>
        <v>0</v>
      </c>
      <c r="G10" s="75"/>
      <c r="H10" s="75"/>
      <c r="I10" s="75"/>
      <c r="J10" s="71">
        <f aca="true" t="shared" si="1" ref="J10:J17">SUM(G10:I10)</f>
        <v>0</v>
      </c>
    </row>
    <row r="11" spans="1:10" s="31" customFormat="1" ht="24.75" customHeight="1">
      <c r="A11" s="50" t="s">
        <v>102</v>
      </c>
      <c r="B11" s="28" t="s">
        <v>70</v>
      </c>
      <c r="C11" s="75"/>
      <c r="D11" s="70">
        <v>12607.24</v>
      </c>
      <c r="E11" s="70"/>
      <c r="F11" s="70">
        <f t="shared" si="0"/>
        <v>12607.24</v>
      </c>
      <c r="G11" s="75"/>
      <c r="H11" s="75">
        <v>20275.85</v>
      </c>
      <c r="I11" s="75"/>
      <c r="J11" s="71">
        <f t="shared" si="1"/>
        <v>20275.85</v>
      </c>
    </row>
    <row r="12" spans="1:10" s="31" customFormat="1" ht="17.25" customHeight="1">
      <c r="A12" s="12" t="s">
        <v>103</v>
      </c>
      <c r="B12" s="28" t="s">
        <v>81</v>
      </c>
      <c r="C12" s="70"/>
      <c r="D12" s="70"/>
      <c r="E12" s="70"/>
      <c r="F12" s="70">
        <f t="shared" si="0"/>
        <v>0</v>
      </c>
      <c r="G12" s="75"/>
      <c r="H12" s="75"/>
      <c r="I12" s="75"/>
      <c r="J12" s="71">
        <f t="shared" si="1"/>
        <v>0</v>
      </c>
    </row>
    <row r="13" spans="1:10" s="31" customFormat="1" ht="17.25" customHeight="1">
      <c r="A13" s="50" t="s">
        <v>222</v>
      </c>
      <c r="B13" s="28" t="s">
        <v>223</v>
      </c>
      <c r="C13" s="70"/>
      <c r="D13" s="70"/>
      <c r="E13" s="70"/>
      <c r="F13" s="70">
        <f t="shared" si="0"/>
        <v>0</v>
      </c>
      <c r="G13" s="75"/>
      <c r="H13" s="75"/>
      <c r="I13" s="75"/>
      <c r="J13" s="71">
        <f t="shared" si="1"/>
        <v>0</v>
      </c>
    </row>
    <row r="14" spans="1:10" s="31" customFormat="1" ht="17.25" customHeight="1">
      <c r="A14" s="86" t="s">
        <v>15</v>
      </c>
      <c r="B14" s="28" t="s">
        <v>260</v>
      </c>
      <c r="C14" s="70"/>
      <c r="D14" s="70"/>
      <c r="E14" s="70"/>
      <c r="F14" s="70">
        <f t="shared" si="0"/>
        <v>0</v>
      </c>
      <c r="G14" s="75"/>
      <c r="H14" s="75"/>
      <c r="I14" s="75"/>
      <c r="J14" s="71">
        <f t="shared" si="1"/>
        <v>0</v>
      </c>
    </row>
    <row r="15" spans="1:10" s="31" customFormat="1" ht="17.25" customHeight="1">
      <c r="A15" s="86" t="s">
        <v>100</v>
      </c>
      <c r="B15" s="28" t="s">
        <v>261</v>
      </c>
      <c r="C15" s="70"/>
      <c r="D15" s="70"/>
      <c r="E15" s="70"/>
      <c r="F15" s="70">
        <f t="shared" si="0"/>
        <v>0</v>
      </c>
      <c r="G15" s="75"/>
      <c r="H15" s="75"/>
      <c r="I15" s="75"/>
      <c r="J15" s="71">
        <f t="shared" si="1"/>
        <v>0</v>
      </c>
    </row>
    <row r="16" spans="1:10" s="31" customFormat="1" ht="17.25" customHeight="1">
      <c r="A16" s="86" t="s">
        <v>246</v>
      </c>
      <c r="B16" s="28" t="s">
        <v>262</v>
      </c>
      <c r="C16" s="70"/>
      <c r="D16" s="70"/>
      <c r="E16" s="70"/>
      <c r="F16" s="70">
        <f t="shared" si="0"/>
        <v>0</v>
      </c>
      <c r="G16" s="75"/>
      <c r="H16" s="75"/>
      <c r="I16" s="75"/>
      <c r="J16" s="71">
        <f t="shared" si="1"/>
        <v>0</v>
      </c>
    </row>
    <row r="17" spans="1:10" s="31" customFormat="1" ht="29.25" customHeight="1" thickBot="1">
      <c r="A17" s="60" t="s">
        <v>263</v>
      </c>
      <c r="B17" s="49" t="s">
        <v>71</v>
      </c>
      <c r="C17" s="80">
        <f>'стр.5'!C7+'стр.5'!C13+'стр.5'!C14+'стр.6'!C7+C14+C15+C16</f>
        <v>0</v>
      </c>
      <c r="D17" s="80">
        <f>'стр.5'!D7+'стр.5'!D13+'стр.5'!D14+'стр.6'!D7+D14+D15+D16</f>
        <v>2157217.68</v>
      </c>
      <c r="E17" s="80">
        <f>'стр.5'!E7+'стр.5'!E13+'стр.5'!E14+'стр.6'!E7+E14+E15+E16</f>
        <v>27243.59</v>
      </c>
      <c r="F17" s="69">
        <f t="shared" si="0"/>
        <v>2184461.27</v>
      </c>
      <c r="G17" s="80">
        <f>'стр.5'!G7+'стр.5'!G13+'стр.5'!G14+'стр.6'!G7+G14+G15+G16</f>
        <v>0</v>
      </c>
      <c r="H17" s="80">
        <f>'стр.5'!H7+'стр.5'!H13+'стр.5'!H14+'стр.6'!H7+H14+H15+H16</f>
        <v>824769.95</v>
      </c>
      <c r="I17" s="80">
        <f>'стр.5'!I7+'стр.5'!I13+'стр.5'!I14+'стр.6'!I7+I14+I15+I16</f>
        <v>0</v>
      </c>
      <c r="J17" s="66">
        <f t="shared" si="1"/>
        <v>824769.95</v>
      </c>
    </row>
    <row r="18" spans="1:10" s="31" customFormat="1" ht="18" customHeight="1">
      <c r="A18" s="32" t="s">
        <v>8</v>
      </c>
      <c r="B18" s="22"/>
      <c r="C18" s="214">
        <f>SUM(C20:C25)</f>
        <v>0</v>
      </c>
      <c r="D18" s="214">
        <f>SUM(D20:D25)</f>
        <v>599540.1300000101</v>
      </c>
      <c r="E18" s="214">
        <f>SUM(E20:E25)</f>
        <v>834810.56</v>
      </c>
      <c r="F18" s="214">
        <f>SUM(C18:E19)</f>
        <v>1434350.6900000102</v>
      </c>
      <c r="G18" s="214">
        <f>SUM(G20:G25)</f>
        <v>0</v>
      </c>
      <c r="H18" s="214">
        <f>SUM(H20:H25)</f>
        <v>-277605.53999999166</v>
      </c>
      <c r="I18" s="214">
        <f>SUM(I20:I25)</f>
        <v>740117.82</v>
      </c>
      <c r="J18" s="218">
        <f>SUM(G18:I19)</f>
        <v>462512.2800000083</v>
      </c>
    </row>
    <row r="19" spans="1:10" s="31" customFormat="1" ht="27" customHeight="1">
      <c r="A19" s="29" t="s">
        <v>250</v>
      </c>
      <c r="B19" s="20" t="s">
        <v>72</v>
      </c>
      <c r="C19" s="211"/>
      <c r="D19" s="211"/>
      <c r="E19" s="211"/>
      <c r="F19" s="211"/>
      <c r="G19" s="211"/>
      <c r="H19" s="211"/>
      <c r="I19" s="211"/>
      <c r="J19" s="213"/>
    </row>
    <row r="20" spans="1:10" s="42" customFormat="1" ht="12.75" customHeight="1">
      <c r="A20" s="41" t="s">
        <v>107</v>
      </c>
      <c r="B20" s="24"/>
      <c r="C20" s="210"/>
      <c r="D20" s="210">
        <v>-89606795.16</v>
      </c>
      <c r="E20" s="210">
        <v>795246.56</v>
      </c>
      <c r="F20" s="210">
        <f>SUM(C20:E21)</f>
        <v>-88811548.6</v>
      </c>
      <c r="G20" s="210"/>
      <c r="H20" s="210">
        <v>-97212160.83</v>
      </c>
      <c r="I20" s="210">
        <v>700553.82</v>
      </c>
      <c r="J20" s="212">
        <f>SUM(G20:I21)</f>
        <v>-96511607.01</v>
      </c>
    </row>
    <row r="21" spans="1:10" s="31" customFormat="1" ht="24" customHeight="1">
      <c r="A21" s="43" t="s">
        <v>164</v>
      </c>
      <c r="B21" s="22" t="s">
        <v>165</v>
      </c>
      <c r="C21" s="211"/>
      <c r="D21" s="211"/>
      <c r="E21" s="211"/>
      <c r="F21" s="211"/>
      <c r="G21" s="211"/>
      <c r="H21" s="211"/>
      <c r="I21" s="211"/>
      <c r="J21" s="213"/>
    </row>
    <row r="22" spans="1:10" s="31" customFormat="1" ht="15.75" customHeight="1">
      <c r="A22" s="44" t="s">
        <v>239</v>
      </c>
      <c r="B22" s="24" t="s">
        <v>241</v>
      </c>
      <c r="C22" s="65" t="s">
        <v>240</v>
      </c>
      <c r="D22" s="70">
        <v>90206335.29</v>
      </c>
      <c r="E22" s="70">
        <v>39564</v>
      </c>
      <c r="F22" s="70">
        <f>SUM(C22:E22)</f>
        <v>90245899.29</v>
      </c>
      <c r="G22" s="75" t="s">
        <v>240</v>
      </c>
      <c r="H22" s="62">
        <v>96934555.29</v>
      </c>
      <c r="I22" s="75">
        <v>39564</v>
      </c>
      <c r="J22" s="71">
        <f>SUM(G22:I22)</f>
        <v>96974119.29</v>
      </c>
    </row>
    <row r="23" spans="1:10" s="31" customFormat="1" ht="15.75" customHeight="1">
      <c r="A23" s="44" t="s">
        <v>166</v>
      </c>
      <c r="B23" s="24" t="s">
        <v>167</v>
      </c>
      <c r="C23" s="65"/>
      <c r="D23" s="70"/>
      <c r="E23" s="70"/>
      <c r="F23" s="70">
        <f>SUM(C23:E23)</f>
        <v>0</v>
      </c>
      <c r="G23" s="75"/>
      <c r="H23" s="75"/>
      <c r="I23" s="75"/>
      <c r="J23" s="71">
        <f>SUM(G23:I23)</f>
        <v>0</v>
      </c>
    </row>
    <row r="24" spans="1:10" s="31" customFormat="1" ht="15.75" customHeight="1">
      <c r="A24" s="44" t="s">
        <v>168</v>
      </c>
      <c r="B24" s="24" t="s">
        <v>169</v>
      </c>
      <c r="C24" s="65"/>
      <c r="D24" s="70"/>
      <c r="E24" s="70"/>
      <c r="F24" s="69">
        <f>SUM(C24:E24)</f>
        <v>0</v>
      </c>
      <c r="G24" s="65"/>
      <c r="H24" s="65"/>
      <c r="I24" s="65"/>
      <c r="J24" s="66">
        <f>SUM(G24:I24)</f>
        <v>0</v>
      </c>
    </row>
    <row r="25" spans="1:10" s="31" customFormat="1" ht="15.75" customHeight="1" thickBot="1">
      <c r="A25" s="44" t="s">
        <v>252</v>
      </c>
      <c r="B25" s="24" t="s">
        <v>251</v>
      </c>
      <c r="C25" s="65"/>
      <c r="D25" s="70"/>
      <c r="E25" s="70"/>
      <c r="F25" s="69">
        <f>SUM(C25:E25)</f>
        <v>0</v>
      </c>
      <c r="G25" s="65"/>
      <c r="H25" s="65"/>
      <c r="I25" s="65"/>
      <c r="J25" s="66">
        <f>SUM(G25:I25)</f>
        <v>0</v>
      </c>
    </row>
    <row r="26" spans="1:10" ht="18" customHeight="1" thickBot="1">
      <c r="A26" s="38" t="s">
        <v>224</v>
      </c>
      <c r="B26" s="30" t="s">
        <v>73</v>
      </c>
      <c r="C26" s="76">
        <f>C17+C18</f>
        <v>0</v>
      </c>
      <c r="D26" s="76">
        <f>D17+D18</f>
        <v>2756757.8100000103</v>
      </c>
      <c r="E26" s="76">
        <f>E17+E18</f>
        <v>862054.15</v>
      </c>
      <c r="F26" s="77">
        <f>SUM(C26:E26)</f>
        <v>3618811.96000001</v>
      </c>
      <c r="G26" s="76">
        <f>G17+G18</f>
        <v>0</v>
      </c>
      <c r="H26" s="76">
        <f>H17+H18</f>
        <v>547164.4100000083</v>
      </c>
      <c r="I26" s="76">
        <f>I17+I18</f>
        <v>740117.82</v>
      </c>
      <c r="J26" s="78">
        <f>SUM(G26:I26)</f>
        <v>1287282.2300000084</v>
      </c>
    </row>
    <row r="27" ht="20.25" customHeight="1">
      <c r="A27" s="45" t="s">
        <v>225</v>
      </c>
    </row>
    <row r="28" ht="9" customHeight="1"/>
    <row r="29" spans="1:17" ht="12">
      <c r="A29" s="195" t="s">
        <v>272</v>
      </c>
      <c r="B29" s="195"/>
      <c r="C29" s="195"/>
      <c r="D29" s="195"/>
      <c r="E29" s="195"/>
      <c r="F29" s="217"/>
      <c r="G29" s="217"/>
      <c r="H29" s="217"/>
      <c r="I29" s="217"/>
      <c r="J29" s="7"/>
      <c r="K29" s="7"/>
      <c r="L29" s="195"/>
      <c r="M29" s="195"/>
      <c r="N29" s="195"/>
      <c r="O29" s="195"/>
      <c r="P29" s="195"/>
      <c r="Q29" s="195"/>
    </row>
    <row r="30" spans="1:17" ht="12">
      <c r="A30" s="195" t="s">
        <v>273</v>
      </c>
      <c r="B30" s="195"/>
      <c r="C30" s="195"/>
      <c r="D30" s="195"/>
      <c r="E30" s="195"/>
      <c r="F30" s="215" t="s">
        <v>98</v>
      </c>
      <c r="G30" s="215"/>
      <c r="H30" s="215"/>
      <c r="I30" s="215"/>
      <c r="J30" s="109"/>
      <c r="K30" s="108"/>
      <c r="L30" s="216"/>
      <c r="M30" s="216"/>
      <c r="N30" s="216"/>
      <c r="O30" s="216"/>
      <c r="P30" s="216"/>
      <c r="Q30" s="216"/>
    </row>
    <row r="31" ht="6.75" customHeight="1"/>
    <row r="32" spans="1:10" ht="12">
      <c r="A32" s="195" t="s">
        <v>274</v>
      </c>
      <c r="B32" s="195"/>
      <c r="C32" s="195"/>
      <c r="D32" s="195"/>
      <c r="E32" s="195"/>
      <c r="F32" s="195"/>
      <c r="G32" s="217"/>
      <c r="H32" s="217"/>
      <c r="I32" s="217"/>
      <c r="J32" s="217"/>
    </row>
    <row r="33" spans="1:10" ht="12">
      <c r="A33" s="216" t="s">
        <v>275</v>
      </c>
      <c r="B33" s="216"/>
      <c r="C33" s="216"/>
      <c r="D33" s="216"/>
      <c r="E33" s="216"/>
      <c r="F33" s="216"/>
      <c r="G33" s="215" t="s">
        <v>98</v>
      </c>
      <c r="H33" s="215"/>
      <c r="I33" s="215"/>
      <c r="J33" s="215"/>
    </row>
  </sheetData>
  <sheetProtection/>
  <mergeCells count="33">
    <mergeCell ref="J20:J21"/>
    <mergeCell ref="D20:D21"/>
    <mergeCell ref="E20:E21"/>
    <mergeCell ref="F20:F21"/>
    <mergeCell ref="G20:G21"/>
    <mergeCell ref="H20:H21"/>
    <mergeCell ref="I20:I21"/>
    <mergeCell ref="H1:J1"/>
    <mergeCell ref="C2:F2"/>
    <mergeCell ref="C3:C5"/>
    <mergeCell ref="G3:G5"/>
    <mergeCell ref="C18:C19"/>
    <mergeCell ref="D18:D19"/>
    <mergeCell ref="E18:E19"/>
    <mergeCell ref="F18:F19"/>
    <mergeCell ref="G18:G19"/>
    <mergeCell ref="H18:H19"/>
    <mergeCell ref="A33:F33"/>
    <mergeCell ref="G33:J33"/>
    <mergeCell ref="A32:F32"/>
    <mergeCell ref="G32:J32"/>
    <mergeCell ref="G2:J2"/>
    <mergeCell ref="F3:F5"/>
    <mergeCell ref="J3:J5"/>
    <mergeCell ref="I18:I19"/>
    <mergeCell ref="J18:J19"/>
    <mergeCell ref="C20:C21"/>
    <mergeCell ref="A30:E30"/>
    <mergeCell ref="F30:I30"/>
    <mergeCell ref="L30:Q30"/>
    <mergeCell ref="A29:E29"/>
    <mergeCell ref="F29:I29"/>
    <mergeCell ref="L29:Q29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vvv</cp:lastModifiedBy>
  <cp:lastPrinted>2018-09-19T04:51:38Z</cp:lastPrinted>
  <dcterms:created xsi:type="dcterms:W3CDTF">1999-06-18T11:48:52Z</dcterms:created>
  <dcterms:modified xsi:type="dcterms:W3CDTF">2018-09-21T09:04:04Z</dcterms:modified>
  <cp:category/>
  <cp:version/>
  <cp:contentType/>
  <cp:contentStatus/>
</cp:coreProperties>
</file>