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4 к пояснит РМР 21-23" sheetId="2" r:id="rId1"/>
  </sheets>
  <definedNames>
    <definedName name="_xlnm.Print_Area" localSheetId="0">'Табл4 к пояснит РМР 21-23'!$A$1:$S$20</definedName>
  </definedNames>
  <calcPr calcId="124519"/>
</workbook>
</file>

<file path=xl/calcChain.xml><?xml version="1.0" encoding="utf-8"?>
<calcChain xmlns="http://schemas.openxmlformats.org/spreadsheetml/2006/main">
  <c r="C19" i="2"/>
  <c r="E19"/>
  <c r="L19"/>
  <c r="P18"/>
  <c r="S18"/>
  <c r="J19"/>
  <c r="O18"/>
  <c r="R18"/>
  <c r="N18"/>
  <c r="Q18"/>
  <c r="S7" l="1"/>
  <c r="S8"/>
  <c r="S9"/>
  <c r="S10"/>
  <c r="S11"/>
  <c r="S12"/>
  <c r="S13"/>
  <c r="S14"/>
  <c r="S15"/>
  <c r="S16"/>
  <c r="S17"/>
  <c r="S6"/>
  <c r="R7"/>
  <c r="R8"/>
  <c r="R9"/>
  <c r="R10"/>
  <c r="R11"/>
  <c r="R12"/>
  <c r="R13"/>
  <c r="R14"/>
  <c r="R15"/>
  <c r="R16"/>
  <c r="R17"/>
  <c r="R6"/>
  <c r="Q7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M7"/>
  <c r="M8"/>
  <c r="M9"/>
  <c r="M10"/>
  <c r="M11"/>
  <c r="M12"/>
  <c r="M13"/>
  <c r="M14"/>
  <c r="M15"/>
  <c r="M16"/>
  <c r="M17"/>
  <c r="M6"/>
  <c r="K7"/>
  <c r="K8"/>
  <c r="K9"/>
  <c r="K10"/>
  <c r="K11"/>
  <c r="K12"/>
  <c r="K13"/>
  <c r="K14"/>
  <c r="K15"/>
  <c r="K16"/>
  <c r="K17"/>
  <c r="K6"/>
  <c r="M19"/>
  <c r="K19"/>
  <c r="I7"/>
  <c r="I8"/>
  <c r="I9"/>
  <c r="I10"/>
  <c r="I11"/>
  <c r="I12"/>
  <c r="I13"/>
  <c r="I14"/>
  <c r="I15"/>
  <c r="I16"/>
  <c r="I17"/>
  <c r="I6"/>
  <c r="G19"/>
  <c r="F19"/>
  <c r="D19"/>
  <c r="Q20"/>
  <c r="H19"/>
  <c r="Q19" s="1"/>
  <c r="S19" l="1"/>
  <c r="P19"/>
  <c r="O19"/>
  <c r="N19"/>
  <c r="R19"/>
  <c r="I19"/>
</calcChain>
</file>

<file path=xl/sharedStrings.xml><?xml version="1.0" encoding="utf-8"?>
<sst xmlns="http://schemas.openxmlformats.org/spreadsheetml/2006/main" count="47" uniqueCount="46">
  <si>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</si>
  <si>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</si>
  <si>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</si>
  <si>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</si>
  <si>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</si>
  <si>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</si>
  <si>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</si>
  <si>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</si>
  <si>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</si>
  <si>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</si>
  <si>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</si>
  <si>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</si>
  <si>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</si>
  <si>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</si>
  <si>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</si>
  <si>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</si>
  <si>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</si>
  <si>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</si>
  <si>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</si>
  <si>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</si>
  <si>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</si>
  <si>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</si>
  <si>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</si>
  <si>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</si>
  <si>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>Проект бюджета  на 2021 год, тыс. рублей</t>
  </si>
  <si>
    <t xml:space="preserve">Удельный вес в
общей сумме
расходов, на 2021 год, %
</t>
  </si>
  <si>
    <t>Динамика  2021 года к 2020 году,  %</t>
  </si>
  <si>
    <t xml:space="preserve">Отклонение 2021 года от 2020 год, тыс. рублей
</t>
  </si>
  <si>
    <t>Бюджет  на 2021 год,         тыс. рублей</t>
  </si>
  <si>
    <t>2018 год Отчёт</t>
  </si>
  <si>
    <t>"УСЛОВНЫЕ" РАСХОДЫ</t>
  </si>
  <si>
    <t>Бюджет  на 2022 год,         тыс. рублей</t>
  </si>
  <si>
    <t xml:space="preserve">Удельный вес в
общей сумме
расходов, на 2022 год, %
</t>
  </si>
  <si>
    <t>Динамика  2022 года к 2021 году,  %</t>
  </si>
  <si>
    <t xml:space="preserve">Отклонение 2022 года от 2021 год, тыс. рублей
</t>
  </si>
  <si>
    <t xml:space="preserve">Удельный вес в
общей сумме
расходов, на 2023 год, %
</t>
  </si>
  <si>
    <t xml:space="preserve">Отклонение 2023 года от 2022 год, тыс. рублей
</t>
  </si>
  <si>
    <t>Бюджетные проектировки на 2020 год, тыс. рублей</t>
  </si>
  <si>
    <t>Динамика  2023 года к 2022 году,  %</t>
  </si>
  <si>
    <t>2019 год Отчёт</t>
  </si>
  <si>
    <t>Уточненный бюджет на 01.10.2020 года, тыс. рублей</t>
  </si>
  <si>
    <t>Исполнение на 01.10.2020 года, тыс. рублей</t>
  </si>
  <si>
    <t>Прогноз бюджета  на 2022 год, тыс. рублей</t>
  </si>
  <si>
    <t>Прогноз бюджета  на 2023 год, тыс. рублей</t>
  </si>
  <si>
    <t>Общий объём, структура расходов районного бюджета представлены в таблице 6:</t>
  </si>
  <si>
    <t>Таблица 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</si>
</sst>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/>
    <xf numFmtId="2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/>
    <xf numFmtId="2" fontId="11" fillId="0" borderId="0" xfId="0" applyNumberFormat="1" applyFont="1" applyFill="1"/>
    <xf numFmtId="2" fontId="7" fillId="0" borderId="0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0"/>
  <sheetViews>
    <sheetView tabSelected="1" view="pageBreakPreview" zoomScaleSheetLayoutView="100" workbookViewId="0">
      <selection activeCell="A2" sqref="A2:Q2"/>
    </sheetView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11" customWidth="1"/>
    <col min="5" max="5" width="10.5703125" style="1" customWidth="1"/>
    <col min="6" max="7" width="11.140625" style="11" customWidth="1"/>
    <col min="8" max="8" width="10.42578125" style="26" customWidth="1"/>
    <col min="9" max="9" width="8.140625" style="26" customWidth="1"/>
    <col min="10" max="10" width="12.28515625" style="26" customWidth="1"/>
    <col min="11" max="11" width="8.85546875" style="26" customWidth="1"/>
    <col min="12" max="12" width="10.7109375" style="26" customWidth="1"/>
    <col min="13" max="13" width="9" style="26" customWidth="1"/>
    <col min="14" max="14" width="11.5703125" style="26" customWidth="1"/>
    <col min="15" max="15" width="9.5703125" style="26" customWidth="1"/>
    <col min="16" max="16" width="8.85546875" style="26" customWidth="1"/>
    <col min="17" max="17" width="11.28515625" style="26" customWidth="1"/>
    <col min="18" max="18" width="12.85546875" style="26" customWidth="1"/>
    <col min="19" max="19" width="10.85546875" style="26" customWidth="1"/>
    <col min="20" max="20" width="11.5703125" style="1" customWidth="1"/>
    <col min="21" max="21" width="11.42578125" style="1" customWidth="1"/>
    <col min="22" max="22" width="10.5703125" style="1" customWidth="1"/>
    <col min="23" max="16384" width="9.140625" style="1"/>
  </cols>
  <sheetData>
    <row r="1" spans="1:22">
      <c r="P1" s="27" t="s">
        <v>45</v>
      </c>
    </row>
    <row r="2" spans="1:22" ht="15.7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8"/>
    </row>
    <row r="3" spans="1:22" ht="16.5" thickBot="1">
      <c r="A3" s="25"/>
      <c r="B3" s="25"/>
      <c r="C3" s="25"/>
      <c r="D3" s="12"/>
      <c r="E3" s="25"/>
      <c r="F3" s="12"/>
      <c r="G3" s="12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2" s="2" customFormat="1" ht="165" customHeight="1" thickBot="1">
      <c r="A4" s="21" t="s">
        <v>0</v>
      </c>
      <c r="B4" s="9" t="s">
        <v>1</v>
      </c>
      <c r="C4" s="14" t="s">
        <v>29</v>
      </c>
      <c r="D4" s="14" t="s">
        <v>39</v>
      </c>
      <c r="E4" s="9" t="s">
        <v>37</v>
      </c>
      <c r="F4" s="14" t="s">
        <v>40</v>
      </c>
      <c r="G4" s="14" t="s">
        <v>41</v>
      </c>
      <c r="H4" s="14" t="s">
        <v>24</v>
      </c>
      <c r="I4" s="14" t="s">
        <v>25</v>
      </c>
      <c r="J4" s="14" t="s">
        <v>42</v>
      </c>
      <c r="K4" s="14" t="s">
        <v>32</v>
      </c>
      <c r="L4" s="14" t="s">
        <v>43</v>
      </c>
      <c r="M4" s="14" t="s">
        <v>35</v>
      </c>
      <c r="N4" s="14" t="s">
        <v>26</v>
      </c>
      <c r="O4" s="14" t="s">
        <v>33</v>
      </c>
      <c r="P4" s="14" t="s">
        <v>38</v>
      </c>
      <c r="Q4" s="29" t="s">
        <v>27</v>
      </c>
      <c r="R4" s="30" t="s">
        <v>34</v>
      </c>
      <c r="S4" s="30" t="s">
        <v>36</v>
      </c>
      <c r="T4" s="10" t="s">
        <v>28</v>
      </c>
      <c r="U4" s="3" t="s">
        <v>28</v>
      </c>
      <c r="V4" s="3" t="s">
        <v>31</v>
      </c>
    </row>
    <row r="5" spans="1:22" s="4" customFormat="1" ht="15.75">
      <c r="A5" s="8">
        <v>1</v>
      </c>
      <c r="B5" s="8">
        <v>2</v>
      </c>
      <c r="C5" s="8">
        <v>3</v>
      </c>
      <c r="D5" s="15">
        <v>4</v>
      </c>
      <c r="E5" s="8">
        <v>5</v>
      </c>
      <c r="F5" s="15">
        <v>6</v>
      </c>
      <c r="G5" s="15">
        <v>7</v>
      </c>
      <c r="H5" s="15">
        <v>9</v>
      </c>
      <c r="I5" s="15">
        <v>10</v>
      </c>
      <c r="J5" s="15">
        <v>11</v>
      </c>
      <c r="K5" s="15">
        <v>12</v>
      </c>
      <c r="L5" s="15">
        <v>13</v>
      </c>
      <c r="M5" s="15">
        <v>14</v>
      </c>
      <c r="N5" s="15">
        <v>15</v>
      </c>
      <c r="O5" s="15">
        <v>16</v>
      </c>
      <c r="P5" s="15">
        <v>17</v>
      </c>
      <c r="Q5" s="31">
        <v>18</v>
      </c>
      <c r="R5" s="32">
        <v>19</v>
      </c>
      <c r="S5" s="33">
        <v>20</v>
      </c>
    </row>
    <row r="6" spans="1:22" s="2" customFormat="1" ht="48" thickBot="1">
      <c r="A6" s="5" t="s">
        <v>17</v>
      </c>
      <c r="B6" s="16" t="s">
        <v>2</v>
      </c>
      <c r="C6" s="22">
        <v>49793.2</v>
      </c>
      <c r="D6" s="22">
        <v>58494.3</v>
      </c>
      <c r="E6" s="22">
        <v>56485.2</v>
      </c>
      <c r="F6" s="22">
        <v>59015.8</v>
      </c>
      <c r="G6" s="22">
        <v>42094.3</v>
      </c>
      <c r="H6" s="22">
        <v>58102.7</v>
      </c>
      <c r="I6" s="34">
        <f>H6/T6</f>
        <v>7.252333401609444E-2</v>
      </c>
      <c r="J6" s="22">
        <v>50618.6</v>
      </c>
      <c r="K6" s="34">
        <f>J6/U6</f>
        <v>6.6229598540972101E-2</v>
      </c>
      <c r="L6" s="22">
        <v>50491.3</v>
      </c>
      <c r="M6" s="34">
        <f>L6/V6</f>
        <v>6.5712033829438396E-2</v>
      </c>
      <c r="N6" s="34">
        <f t="shared" ref="N6:N19" si="0">H6/E6</f>
        <v>1.0286358196483327</v>
      </c>
      <c r="O6" s="34">
        <f>J6/H6</f>
        <v>0.87119187232262874</v>
      </c>
      <c r="P6" s="34">
        <f>L6/J6</f>
        <v>0.9974851141675195</v>
      </c>
      <c r="Q6" s="35">
        <f t="shared" ref="Q6:Q19" si="1">H6-E6</f>
        <v>1617.5</v>
      </c>
      <c r="R6" s="36">
        <f>J6-H6</f>
        <v>-7484.0999999999985</v>
      </c>
      <c r="S6" s="37">
        <f>L6-J6</f>
        <v>-127.29999999999563</v>
      </c>
      <c r="T6" s="17">
        <v>801158.7</v>
      </c>
      <c r="U6" s="18">
        <v>764289.7</v>
      </c>
      <c r="V6" s="18">
        <v>768372.2</v>
      </c>
    </row>
    <row r="7" spans="1:22" s="2" customFormat="1" ht="32.25" hidden="1" thickBot="1">
      <c r="A7" s="5" t="s">
        <v>18</v>
      </c>
      <c r="B7" s="16" t="s">
        <v>3</v>
      </c>
      <c r="C7" s="22">
        <v>0</v>
      </c>
      <c r="D7" s="22">
        <v>0</v>
      </c>
      <c r="E7" s="22">
        <v>0</v>
      </c>
      <c r="F7" s="24">
        <v>0</v>
      </c>
      <c r="G7" s="24">
        <v>0</v>
      </c>
      <c r="H7" s="22">
        <v>0</v>
      </c>
      <c r="I7" s="34">
        <f t="shared" ref="I7:I19" si="2">H7/T7</f>
        <v>0</v>
      </c>
      <c r="J7" s="22">
        <v>0</v>
      </c>
      <c r="K7" s="34">
        <f t="shared" ref="K7:K19" si="3">J7/U7</f>
        <v>0</v>
      </c>
      <c r="L7" s="22">
        <v>0</v>
      </c>
      <c r="M7" s="34">
        <f t="shared" ref="M7:M19" si="4">L7/V7</f>
        <v>0</v>
      </c>
      <c r="N7" s="34" t="e">
        <f t="shared" si="0"/>
        <v>#DIV/0!</v>
      </c>
      <c r="O7" s="34" t="e">
        <f t="shared" ref="O7:O19" si="5">J7/H7</f>
        <v>#DIV/0!</v>
      </c>
      <c r="P7" s="34" t="e">
        <f t="shared" ref="P7:P19" si="6">L7/J7</f>
        <v>#DIV/0!</v>
      </c>
      <c r="Q7" s="35">
        <f t="shared" si="1"/>
        <v>0</v>
      </c>
      <c r="R7" s="36">
        <f t="shared" ref="R7:R19" si="7">J7-H7</f>
        <v>0</v>
      </c>
      <c r="S7" s="37">
        <f t="shared" ref="S7:S19" si="8">L7-J7</f>
        <v>0</v>
      </c>
      <c r="T7" s="17">
        <v>680092.4</v>
      </c>
      <c r="U7" s="18">
        <v>625407.19999999995</v>
      </c>
      <c r="V7" s="18">
        <v>642540.6</v>
      </c>
    </row>
    <row r="8" spans="1:22" s="2" customFormat="1" ht="48" thickBot="1">
      <c r="A8" s="5" t="s">
        <v>19</v>
      </c>
      <c r="B8" s="16" t="s">
        <v>4</v>
      </c>
      <c r="C8" s="22">
        <v>0</v>
      </c>
      <c r="D8" s="22">
        <v>149.1</v>
      </c>
      <c r="E8" s="22">
        <v>100</v>
      </c>
      <c r="F8" s="22">
        <v>100</v>
      </c>
      <c r="G8" s="22">
        <v>0</v>
      </c>
      <c r="H8" s="22">
        <v>200</v>
      </c>
      <c r="I8" s="34">
        <f t="shared" si="2"/>
        <v>2.4963842993903706E-4</v>
      </c>
      <c r="J8" s="22">
        <v>300</v>
      </c>
      <c r="K8" s="34">
        <f t="shared" si="3"/>
        <v>3.9252131750565263E-4</v>
      </c>
      <c r="L8" s="22">
        <v>250</v>
      </c>
      <c r="M8" s="34">
        <f t="shared" si="4"/>
        <v>3.2536315082716424E-4</v>
      </c>
      <c r="N8" s="34">
        <f t="shared" si="0"/>
        <v>2</v>
      </c>
      <c r="O8" s="34">
        <f t="shared" si="5"/>
        <v>1.5</v>
      </c>
      <c r="P8" s="34">
        <f t="shared" si="6"/>
        <v>0.83333333333333337</v>
      </c>
      <c r="Q8" s="35">
        <f t="shared" si="1"/>
        <v>100</v>
      </c>
      <c r="R8" s="36">
        <f t="shared" si="7"/>
        <v>100</v>
      </c>
      <c r="S8" s="37">
        <f t="shared" si="8"/>
        <v>-50</v>
      </c>
      <c r="T8" s="17">
        <v>801158.7</v>
      </c>
      <c r="U8" s="18">
        <v>764289.7</v>
      </c>
      <c r="V8" s="18">
        <v>768372.2</v>
      </c>
    </row>
    <row r="9" spans="1:22" s="2" customFormat="1" ht="32.25" thickBot="1">
      <c r="A9" s="5" t="s">
        <v>20</v>
      </c>
      <c r="B9" s="16" t="s">
        <v>5</v>
      </c>
      <c r="C9" s="22">
        <v>29620.5</v>
      </c>
      <c r="D9" s="22">
        <v>55035.8</v>
      </c>
      <c r="E9" s="22">
        <v>235249.9</v>
      </c>
      <c r="F9" s="22">
        <v>177825.8</v>
      </c>
      <c r="G9" s="22">
        <v>37527</v>
      </c>
      <c r="H9" s="22">
        <v>52367.6</v>
      </c>
      <c r="I9" s="34">
        <f t="shared" si="2"/>
        <v>6.536482721837758E-2</v>
      </c>
      <c r="J9" s="22">
        <v>54494.3</v>
      </c>
      <c r="K9" s="34">
        <f t="shared" si="3"/>
        <v>7.1300581441827632E-2</v>
      </c>
      <c r="L9" s="22">
        <v>49634.8</v>
      </c>
      <c r="M9" s="34">
        <f t="shared" si="4"/>
        <v>6.4597339674704532E-2</v>
      </c>
      <c r="N9" s="34">
        <f t="shared" si="0"/>
        <v>0.2226041328816718</v>
      </c>
      <c r="O9" s="34">
        <f t="shared" si="5"/>
        <v>1.0406109884737893</v>
      </c>
      <c r="P9" s="34">
        <f t="shared" si="6"/>
        <v>0.91082553588173443</v>
      </c>
      <c r="Q9" s="35">
        <f t="shared" si="1"/>
        <v>-182882.3</v>
      </c>
      <c r="R9" s="36">
        <f t="shared" si="7"/>
        <v>2126.7000000000044</v>
      </c>
      <c r="S9" s="37">
        <f t="shared" si="8"/>
        <v>-4859.5</v>
      </c>
      <c r="T9" s="17">
        <v>801158.7</v>
      </c>
      <c r="U9" s="18">
        <v>764289.7</v>
      </c>
      <c r="V9" s="18">
        <v>768372.2</v>
      </c>
    </row>
    <row r="10" spans="1:22" s="2" customFormat="1" ht="48" thickBot="1">
      <c r="A10" s="5" t="s">
        <v>21</v>
      </c>
      <c r="B10" s="16" t="s">
        <v>6</v>
      </c>
      <c r="C10" s="22">
        <v>1557.3</v>
      </c>
      <c r="D10" s="22">
        <v>5647.8</v>
      </c>
      <c r="E10" s="22">
        <v>4810</v>
      </c>
      <c r="F10" s="22">
        <v>14276.9</v>
      </c>
      <c r="G10" s="22">
        <v>9160.7999999999993</v>
      </c>
      <c r="H10" s="22">
        <v>6310</v>
      </c>
      <c r="I10" s="34">
        <f t="shared" si="2"/>
        <v>7.8760924645766197E-3</v>
      </c>
      <c r="J10" s="22">
        <v>2780</v>
      </c>
      <c r="K10" s="34">
        <f t="shared" si="3"/>
        <v>3.6373642088857144E-3</v>
      </c>
      <c r="L10" s="22">
        <v>5370</v>
      </c>
      <c r="M10" s="34">
        <f t="shared" si="4"/>
        <v>6.9888004797674878E-3</v>
      </c>
      <c r="N10" s="34">
        <f t="shared" si="0"/>
        <v>1.3118503118503118</v>
      </c>
      <c r="O10" s="34">
        <f t="shared" si="5"/>
        <v>0.44057052297939781</v>
      </c>
      <c r="P10" s="34">
        <f t="shared" si="6"/>
        <v>1.9316546762589928</v>
      </c>
      <c r="Q10" s="35">
        <f t="shared" si="1"/>
        <v>1500</v>
      </c>
      <c r="R10" s="36">
        <f t="shared" si="7"/>
        <v>-3530</v>
      </c>
      <c r="S10" s="37">
        <f t="shared" si="8"/>
        <v>2590</v>
      </c>
      <c r="T10" s="17">
        <v>801158.7</v>
      </c>
      <c r="U10" s="18">
        <v>764289.7</v>
      </c>
      <c r="V10" s="18">
        <v>768372.2</v>
      </c>
    </row>
    <row r="11" spans="1:22" s="2" customFormat="1" ht="16.5" thickBot="1">
      <c r="A11" s="5" t="s">
        <v>22</v>
      </c>
      <c r="B11" s="16" t="s">
        <v>7</v>
      </c>
      <c r="C11" s="22">
        <v>533990.40000000002</v>
      </c>
      <c r="D11" s="22">
        <v>554436</v>
      </c>
      <c r="E11" s="22">
        <v>531419.1</v>
      </c>
      <c r="F11" s="22">
        <v>578805.30000000005</v>
      </c>
      <c r="G11" s="22">
        <v>406673.4</v>
      </c>
      <c r="H11" s="22">
        <v>531470.4</v>
      </c>
      <c r="I11" s="34">
        <f t="shared" si="2"/>
        <v>0.66337718107536003</v>
      </c>
      <c r="J11" s="22">
        <v>515101.2</v>
      </c>
      <c r="K11" s="34">
        <f t="shared" si="3"/>
        <v>0.67396067224247569</v>
      </c>
      <c r="L11" s="22">
        <v>515124</v>
      </c>
      <c r="M11" s="34">
        <f t="shared" si="4"/>
        <v>0.67040947082676861</v>
      </c>
      <c r="N11" s="34">
        <f t="shared" si="0"/>
        <v>1.0000965339785493</v>
      </c>
      <c r="O11" s="34">
        <f t="shared" si="5"/>
        <v>0.96920016618046834</v>
      </c>
      <c r="P11" s="34">
        <f t="shared" si="6"/>
        <v>1.000044263146737</v>
      </c>
      <c r="Q11" s="35">
        <f t="shared" si="1"/>
        <v>51.300000000046566</v>
      </c>
      <c r="R11" s="36">
        <f t="shared" si="7"/>
        <v>-16369.200000000012</v>
      </c>
      <c r="S11" s="37">
        <f t="shared" si="8"/>
        <v>22.799999999988358</v>
      </c>
      <c r="T11" s="17">
        <v>801158.7</v>
      </c>
      <c r="U11" s="18">
        <v>764289.7</v>
      </c>
      <c r="V11" s="18">
        <v>768372.2</v>
      </c>
    </row>
    <row r="12" spans="1:22" s="2" customFormat="1" ht="48" thickBot="1">
      <c r="A12" s="5" t="s">
        <v>23</v>
      </c>
      <c r="B12" s="16" t="s">
        <v>8</v>
      </c>
      <c r="C12" s="22">
        <v>93672.5</v>
      </c>
      <c r="D12" s="22">
        <v>110175.2</v>
      </c>
      <c r="E12" s="22">
        <v>112541.1</v>
      </c>
      <c r="F12" s="22">
        <v>121425.1</v>
      </c>
      <c r="G12" s="22">
        <v>79169.8</v>
      </c>
      <c r="H12" s="22">
        <v>115188</v>
      </c>
      <c r="I12" s="34">
        <f t="shared" si="2"/>
        <v>0.14377675733908901</v>
      </c>
      <c r="J12" s="22">
        <v>103244.7</v>
      </c>
      <c r="K12" s="34">
        <f t="shared" si="3"/>
        <v>0.13508581889825286</v>
      </c>
      <c r="L12" s="22">
        <v>101926.8</v>
      </c>
      <c r="M12" s="34">
        <f t="shared" si="4"/>
        <v>0.13265289920692083</v>
      </c>
      <c r="N12" s="34">
        <f t="shared" si="0"/>
        <v>1.023519407576432</v>
      </c>
      <c r="O12" s="34">
        <f t="shared" si="5"/>
        <v>0.89631472028336279</v>
      </c>
      <c r="P12" s="34">
        <f t="shared" si="6"/>
        <v>0.98723518011094036</v>
      </c>
      <c r="Q12" s="35">
        <f t="shared" si="1"/>
        <v>2646.8999999999942</v>
      </c>
      <c r="R12" s="36">
        <f t="shared" si="7"/>
        <v>-11943.300000000003</v>
      </c>
      <c r="S12" s="37">
        <f t="shared" si="8"/>
        <v>-1317.8999999999942</v>
      </c>
      <c r="T12" s="17">
        <v>801158.7</v>
      </c>
      <c r="U12" s="18">
        <v>764289.7</v>
      </c>
      <c r="V12" s="18">
        <v>768372.2</v>
      </c>
    </row>
    <row r="13" spans="1:22" s="2" customFormat="1" ht="32.25" thickBot="1">
      <c r="A13" s="6">
        <v>1000</v>
      </c>
      <c r="B13" s="16" t="s">
        <v>9</v>
      </c>
      <c r="C13" s="22">
        <v>22961.8</v>
      </c>
      <c r="D13" s="22">
        <v>23469.3</v>
      </c>
      <c r="E13" s="22">
        <v>23375.1</v>
      </c>
      <c r="F13" s="22">
        <v>23631.7</v>
      </c>
      <c r="G13" s="22">
        <v>14125.9</v>
      </c>
      <c r="H13" s="22">
        <v>23267.1</v>
      </c>
      <c r="I13" s="34">
        <f t="shared" si="2"/>
        <v>2.9041811566172845E-2</v>
      </c>
      <c r="J13" s="22">
        <v>25683.4</v>
      </c>
      <c r="K13" s="34">
        <f t="shared" si="3"/>
        <v>3.3604273353415599E-2</v>
      </c>
      <c r="L13" s="22">
        <v>26396.6</v>
      </c>
      <c r="M13" s="34">
        <f t="shared" si="4"/>
        <v>3.4353923788497297E-2</v>
      </c>
      <c r="N13" s="34">
        <f t="shared" si="0"/>
        <v>0.99537969891037903</v>
      </c>
      <c r="O13" s="34">
        <f t="shared" si="5"/>
        <v>1.1038505013516942</v>
      </c>
      <c r="P13" s="34">
        <f t="shared" si="6"/>
        <v>1.02776890910082</v>
      </c>
      <c r="Q13" s="35">
        <f t="shared" si="1"/>
        <v>-108</v>
      </c>
      <c r="R13" s="36">
        <f t="shared" si="7"/>
        <v>2416.3000000000029</v>
      </c>
      <c r="S13" s="37">
        <f t="shared" si="8"/>
        <v>713.19999999999709</v>
      </c>
      <c r="T13" s="17">
        <v>801158.7</v>
      </c>
      <c r="U13" s="18">
        <v>764289.7</v>
      </c>
      <c r="V13" s="18">
        <v>768372.2</v>
      </c>
    </row>
    <row r="14" spans="1:22" s="2" customFormat="1" ht="48" thickBot="1">
      <c r="A14" s="6">
        <v>1100</v>
      </c>
      <c r="B14" s="16" t="s">
        <v>10</v>
      </c>
      <c r="C14" s="22">
        <v>4084.7</v>
      </c>
      <c r="D14" s="22">
        <v>917.8</v>
      </c>
      <c r="E14" s="22">
        <v>829.9</v>
      </c>
      <c r="F14" s="22">
        <v>829.9</v>
      </c>
      <c r="G14" s="22">
        <v>716.9</v>
      </c>
      <c r="H14" s="22">
        <v>621.70000000000005</v>
      </c>
      <c r="I14" s="34">
        <f t="shared" si="2"/>
        <v>7.7600105946549678E-4</v>
      </c>
      <c r="J14" s="22">
        <v>529</v>
      </c>
      <c r="K14" s="34">
        <f t="shared" si="3"/>
        <v>6.9214592320163419E-4</v>
      </c>
      <c r="L14" s="22">
        <v>529</v>
      </c>
      <c r="M14" s="34">
        <f t="shared" si="4"/>
        <v>6.8846842715027958E-4</v>
      </c>
      <c r="N14" s="34">
        <f t="shared" si="0"/>
        <v>0.74912640077117731</v>
      </c>
      <c r="O14" s="34">
        <f t="shared" si="5"/>
        <v>0.85089271352742479</v>
      </c>
      <c r="P14" s="34">
        <f t="shared" si="6"/>
        <v>1</v>
      </c>
      <c r="Q14" s="35">
        <f t="shared" si="1"/>
        <v>-208.19999999999993</v>
      </c>
      <c r="R14" s="36">
        <f t="shared" si="7"/>
        <v>-92.700000000000045</v>
      </c>
      <c r="S14" s="37">
        <f t="shared" si="8"/>
        <v>0</v>
      </c>
      <c r="T14" s="17">
        <v>801158.7</v>
      </c>
      <c r="U14" s="18">
        <v>764289.7</v>
      </c>
      <c r="V14" s="18">
        <v>768372.2</v>
      </c>
    </row>
    <row r="15" spans="1:22" s="2" customFormat="1" ht="48" thickBot="1">
      <c r="A15" s="6">
        <v>1200</v>
      </c>
      <c r="B15" s="16" t="s">
        <v>11</v>
      </c>
      <c r="C15" s="22">
        <v>837.1</v>
      </c>
      <c r="D15" s="22">
        <v>943.2</v>
      </c>
      <c r="E15" s="22">
        <v>670</v>
      </c>
      <c r="F15" s="22">
        <v>954.2</v>
      </c>
      <c r="G15" s="22">
        <v>505.2</v>
      </c>
      <c r="H15" s="22">
        <v>470</v>
      </c>
      <c r="I15" s="34">
        <f t="shared" si="2"/>
        <v>5.8665031035673714E-4</v>
      </c>
      <c r="J15" s="22">
        <v>270</v>
      </c>
      <c r="K15" s="34">
        <f t="shared" si="3"/>
        <v>3.5326918575508739E-4</v>
      </c>
      <c r="L15" s="22">
        <v>270</v>
      </c>
      <c r="M15" s="34">
        <f t="shared" si="4"/>
        <v>3.513922028933374E-4</v>
      </c>
      <c r="N15" s="34">
        <f t="shared" si="0"/>
        <v>0.70149253731343286</v>
      </c>
      <c r="O15" s="34">
        <f t="shared" si="5"/>
        <v>0.57446808510638303</v>
      </c>
      <c r="P15" s="34">
        <f t="shared" si="6"/>
        <v>1</v>
      </c>
      <c r="Q15" s="35">
        <f t="shared" si="1"/>
        <v>-200</v>
      </c>
      <c r="R15" s="36">
        <f t="shared" si="7"/>
        <v>-200</v>
      </c>
      <c r="S15" s="37">
        <f t="shared" si="8"/>
        <v>0</v>
      </c>
      <c r="T15" s="17">
        <v>801158.7</v>
      </c>
      <c r="U15" s="18">
        <v>764289.7</v>
      </c>
      <c r="V15" s="18">
        <v>768372.2</v>
      </c>
    </row>
    <row r="16" spans="1:22" s="2" customFormat="1" ht="63.75" thickBot="1">
      <c r="A16" s="6">
        <v>1300</v>
      </c>
      <c r="B16" s="16" t="s">
        <v>12</v>
      </c>
      <c r="C16" s="22">
        <v>231.5</v>
      </c>
      <c r="D16" s="22">
        <v>5.2</v>
      </c>
      <c r="E16" s="22">
        <v>729</v>
      </c>
      <c r="F16" s="22">
        <v>729</v>
      </c>
      <c r="G16" s="22">
        <v>0</v>
      </c>
      <c r="H16" s="22">
        <v>400</v>
      </c>
      <c r="I16" s="34">
        <f t="shared" si="2"/>
        <v>4.9927685987807412E-4</v>
      </c>
      <c r="J16" s="22">
        <v>400</v>
      </c>
      <c r="K16" s="34">
        <f t="shared" si="3"/>
        <v>5.2336175667420351E-4</v>
      </c>
      <c r="L16" s="22">
        <v>400</v>
      </c>
      <c r="M16" s="34">
        <f t="shared" si="4"/>
        <v>5.2058104132346277E-4</v>
      </c>
      <c r="N16" s="34">
        <f t="shared" si="0"/>
        <v>0.54869684499314131</v>
      </c>
      <c r="O16" s="34">
        <f t="shared" si="5"/>
        <v>1</v>
      </c>
      <c r="P16" s="34">
        <f t="shared" si="6"/>
        <v>1</v>
      </c>
      <c r="Q16" s="35">
        <f t="shared" si="1"/>
        <v>-329</v>
      </c>
      <c r="R16" s="36">
        <f t="shared" si="7"/>
        <v>0</v>
      </c>
      <c r="S16" s="37">
        <f t="shared" si="8"/>
        <v>0</v>
      </c>
      <c r="T16" s="17">
        <v>801158.7</v>
      </c>
      <c r="U16" s="18">
        <v>764289.7</v>
      </c>
      <c r="V16" s="18">
        <v>768372.2</v>
      </c>
    </row>
    <row r="17" spans="1:22" s="2" customFormat="1" ht="48" thickBot="1">
      <c r="A17" s="6">
        <v>1400</v>
      </c>
      <c r="B17" s="16" t="s">
        <v>13</v>
      </c>
      <c r="C17" s="22">
        <v>2475.8000000000002</v>
      </c>
      <c r="D17" s="22">
        <v>2575.5</v>
      </c>
      <c r="E17" s="22">
        <v>2669.9</v>
      </c>
      <c r="F17" s="22">
        <v>5669.9</v>
      </c>
      <c r="G17" s="22">
        <v>3998</v>
      </c>
      <c r="H17" s="22">
        <v>12761.2</v>
      </c>
      <c r="I17" s="34">
        <f t="shared" si="2"/>
        <v>1.5928429660690201E-2</v>
      </c>
      <c r="J17" s="22">
        <v>2868.5</v>
      </c>
      <c r="K17" s="34">
        <f t="shared" si="3"/>
        <v>3.7531579975498821E-3</v>
      </c>
      <c r="L17" s="22">
        <v>2979.7</v>
      </c>
      <c r="M17" s="34">
        <f t="shared" si="4"/>
        <v>3.8779383220788051E-3</v>
      </c>
      <c r="N17" s="34">
        <f t="shared" si="0"/>
        <v>4.7796546687141843</v>
      </c>
      <c r="O17" s="34">
        <f t="shared" si="5"/>
        <v>0.22478293577406513</v>
      </c>
      <c r="P17" s="34">
        <f t="shared" si="6"/>
        <v>1.0387659055255358</v>
      </c>
      <c r="Q17" s="35">
        <f t="shared" si="1"/>
        <v>10091.300000000001</v>
      </c>
      <c r="R17" s="36">
        <f t="shared" si="7"/>
        <v>-9892.7000000000007</v>
      </c>
      <c r="S17" s="37">
        <f t="shared" si="8"/>
        <v>111.19999999999982</v>
      </c>
      <c r="T17" s="17">
        <v>801158.7</v>
      </c>
      <c r="U17" s="18">
        <v>764289.7</v>
      </c>
      <c r="V17" s="18">
        <v>768372.2</v>
      </c>
    </row>
    <row r="18" spans="1:22" s="2" customFormat="1" ht="32.25" thickBot="1">
      <c r="A18" s="6"/>
      <c r="B18" s="16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34"/>
      <c r="J18" s="22">
        <v>8000</v>
      </c>
      <c r="K18" s="34"/>
      <c r="L18" s="22">
        <v>15000</v>
      </c>
      <c r="M18" s="34"/>
      <c r="N18" s="34" t="e">
        <f t="shared" si="0"/>
        <v>#DIV/0!</v>
      </c>
      <c r="O18" s="34" t="e">
        <f t="shared" si="5"/>
        <v>#DIV/0!</v>
      </c>
      <c r="P18" s="34">
        <f t="shared" si="6"/>
        <v>1.875</v>
      </c>
      <c r="Q18" s="35">
        <f t="shared" si="1"/>
        <v>0</v>
      </c>
      <c r="R18" s="36">
        <f t="shared" si="7"/>
        <v>8000</v>
      </c>
      <c r="S18" s="37">
        <f t="shared" si="8"/>
        <v>7000</v>
      </c>
      <c r="T18" s="17"/>
      <c r="U18" s="18">
        <v>764289.7</v>
      </c>
      <c r="V18" s="18">
        <v>768372.2</v>
      </c>
    </row>
    <row r="19" spans="1:22" s="20" customFormat="1" ht="32.25" thickBot="1">
      <c r="A19" s="7"/>
      <c r="B19" s="19" t="s">
        <v>14</v>
      </c>
      <c r="C19" s="23">
        <f t="shared" ref="C19" si="9">SUM(C6:C17)</f>
        <v>739224.8</v>
      </c>
      <c r="D19" s="23">
        <f t="shared" ref="D19:H19" si="10">SUM(D6:D17)</f>
        <v>811849.2</v>
      </c>
      <c r="E19" s="23">
        <f t="shared" ref="E19" si="11">SUM(E6:E17)</f>
        <v>968879.2</v>
      </c>
      <c r="F19" s="23">
        <f t="shared" si="10"/>
        <v>983263.6</v>
      </c>
      <c r="G19" s="23">
        <f t="shared" si="10"/>
        <v>593971.30000000005</v>
      </c>
      <c r="H19" s="23">
        <f t="shared" si="10"/>
        <v>801158.69999999984</v>
      </c>
      <c r="I19" s="38">
        <f t="shared" si="2"/>
        <v>0.99999999999999989</v>
      </c>
      <c r="J19" s="23">
        <f>SUM(J6:J18)</f>
        <v>764289.7</v>
      </c>
      <c r="K19" s="38">
        <f t="shared" si="3"/>
        <v>1</v>
      </c>
      <c r="L19" s="23">
        <f>SUM(L6:L18)-0.1</f>
        <v>768372.1</v>
      </c>
      <c r="M19" s="38">
        <f t="shared" si="4"/>
        <v>0.99999986985473965</v>
      </c>
      <c r="N19" s="38">
        <f t="shared" si="0"/>
        <v>0.82689224828028085</v>
      </c>
      <c r="O19" s="38">
        <f t="shared" si="5"/>
        <v>0.95398040363288839</v>
      </c>
      <c r="P19" s="38">
        <f t="shared" si="6"/>
        <v>1.005341430088617</v>
      </c>
      <c r="Q19" s="39">
        <f t="shared" si="1"/>
        <v>-167720.50000000012</v>
      </c>
      <c r="R19" s="40">
        <f t="shared" si="7"/>
        <v>-36868.999999999884</v>
      </c>
      <c r="S19" s="41">
        <f t="shared" si="8"/>
        <v>4082.4000000000233</v>
      </c>
      <c r="T19" s="17">
        <v>801158.7</v>
      </c>
      <c r="U19" s="18">
        <v>764289.7</v>
      </c>
      <c r="V19" s="18">
        <v>768372.2</v>
      </c>
    </row>
    <row r="20" spans="1:22" s="2" customFormat="1" ht="63.75" hidden="1" thickBot="1">
      <c r="A20" s="5"/>
      <c r="B20" s="19" t="s">
        <v>15</v>
      </c>
      <c r="C20" s="42"/>
      <c r="D20" s="13"/>
      <c r="E20" s="42">
        <v>8000</v>
      </c>
      <c r="F20" s="13"/>
      <c r="G20" s="13"/>
      <c r="H20" s="43">
        <v>4500</v>
      </c>
      <c r="I20" s="43"/>
      <c r="J20" s="43">
        <v>0</v>
      </c>
      <c r="K20" s="43"/>
      <c r="L20" s="43">
        <v>9600</v>
      </c>
      <c r="M20" s="43"/>
      <c r="N20" s="43">
        <v>0</v>
      </c>
      <c r="O20" s="43">
        <v>8000</v>
      </c>
      <c r="P20" s="43" t="s">
        <v>16</v>
      </c>
      <c r="Q20" s="44">
        <f>N20-E20</f>
        <v>-8000</v>
      </c>
      <c r="R20" s="45"/>
      <c r="S20" s="46"/>
    </row>
  </sheetData>
  <mergeCells count="1">
    <mergeCell ref="A2:Q2"/>
  </mergeCells>
  <pageMargins left="0.11811023622047245" right="0" top="0.15748031496062992" bottom="0.19685039370078741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Табл4 к пояснит РМР 21-23</vt:lpstr>
      <vt:lpstr>'Табл4 к пояснит РМР 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2020-11-02T05:22:52Z</dcterms:modified>
</cp:coreProperties>
</file>