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9 Источ ВФДБ РМР 22-24" sheetId="1" r:id="rId1"/>
  </sheets>
  <definedNames>
    <definedName name="_xlnm.Print_Area" localSheetId="0">'Прил9 Источ ВФДБ РМР 22-24'!$A$1:$E$39</definedName>
  </definedNames>
  <calcPr calcId="124519"/>
</workbook>
</file>

<file path=xl/calcChain.xml><?xml version="1.0" encoding="utf-8"?>
<calcChain xmlns="http://schemas.openxmlformats.org/spreadsheetml/2006/main">
  <c r="E39" i="1"/>
  <c r="E38"/>
  <c r="D38"/>
  <c r="D39"/>
  <c r="E23"/>
  <c r="E21"/>
  <c r="D23"/>
  <c r="D21"/>
  <c r="C39"/>
  <c r="C38"/>
  <c r="C21"/>
  <c r="D22" l="1"/>
  <c r="D29" l="1"/>
  <c r="C23"/>
  <c r="E22" l="1"/>
  <c r="E36"/>
  <c r="E35" s="1"/>
  <c r="E34"/>
  <c r="E33" s="1"/>
  <c r="E30"/>
  <c r="E28" s="1"/>
  <c r="E27"/>
  <c r="E26" s="1"/>
  <c r="E20"/>
  <c r="D37"/>
  <c r="D36"/>
  <c r="D35" s="1"/>
  <c r="D34"/>
  <c r="D33" s="1"/>
  <c r="D30"/>
  <c r="D28" s="1"/>
  <c r="D27"/>
  <c r="D26" s="1"/>
  <c r="D20"/>
  <c r="D32" l="1"/>
  <c r="D31" s="1"/>
  <c r="E32"/>
  <c r="E31" s="1"/>
  <c r="E37"/>
  <c r="E25"/>
  <c r="E24"/>
  <c r="E19"/>
  <c r="D19"/>
  <c r="D24"/>
  <c r="D25"/>
  <c r="D18" l="1"/>
  <c r="E18"/>
  <c r="C36" l="1"/>
  <c r="C35" s="1"/>
  <c r="C34"/>
  <c r="C33" s="1"/>
  <c r="C30"/>
  <c r="C27"/>
  <c r="C26" s="1"/>
  <c r="C22"/>
  <c r="C20"/>
  <c r="C28" l="1"/>
  <c r="C25" s="1"/>
  <c r="C32"/>
  <c r="C31" s="1"/>
  <c r="C19"/>
  <c r="C37"/>
  <c r="C24" l="1"/>
  <c r="C18" s="1"/>
</calcChain>
</file>

<file path=xl/sharedStrings.xml><?xml version="1.0" encoding="utf-8"?>
<sst xmlns="http://schemas.openxmlformats.org/spreadsheetml/2006/main" count="60" uniqueCount="58">
  <si>
    <t>Код</t>
  </si>
  <si>
    <t>Наименование вида источника финансирования дефицита бюджета</t>
  </si>
  <si>
    <t>01 00 00 00 00 0000 000</t>
  </si>
  <si>
    <t>Источники внутреннего финансирования дефицитов бюджетов</t>
  </si>
  <si>
    <t>01 02 00 00 00 0000 000</t>
  </si>
  <si>
    <t xml:space="preserve">Кредиты кредитных организаций в валюте Российской Федерации </t>
  </si>
  <si>
    <t>01 02 00 00 00 0000 700</t>
  </si>
  <si>
    <t xml:space="preserve">Получение кредитов от кредитных организаций в валюте Российской Федерации 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</si>
  <si>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</si>
  <si>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</si>
  <si>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01 02 00 00 00 0000 800</t>
  </si>
  <si>
    <t xml:space="preserve">Погашение кредитов, полученных от  кредитных организаций в валюте Российской Федерации </t>
  </si>
  <si>
    <t>01 02 00 00 05 0000 810</t>
  </si>
  <si>
    <t>Погашение  кредитов, полученных от кредитных организаций бюджетами муниципальных районов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</si>
  <si>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</si>
  <si>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</si>
  <si>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01 03 01 00 00 0000 000</t>
  </si>
  <si>
    <t>Бюджетные кредиты от других бюджетов бюджетной системы Российской Федерации в валюте Российской Федерации</t>
  </si>
  <si>
    <t>01 03 01 00 00 0000 700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</si>
  <si>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</si>
  <si>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01 03 01 00 05 0000 710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</si>
  <si>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</si>
  <si>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</si>
  <si>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</si>
  <si>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01 03 01 00 05 0000 810</t>
  </si>
  <si>
    <t>Погашение кредитов от других бюджетов бюджетной системы Российской Федерации бюджетом муниципального района в валюте  Российской Федерации</t>
  </si>
  <si>
    <t>01 03 00 00 05 0800 810</t>
  </si>
  <si>
    <t>Погашение централизованного кредита по Соглашению от 19.12.2001 года № 1/III л/с 030030011</t>
  </si>
  <si>
    <t>01 06 00 00 00 0000 000</t>
  </si>
  <si>
    <t xml:space="preserve">Иные источники внутреннего финансирования дефицитов бюджетов </t>
  </si>
  <si>
    <t>01 06 05 00 00 0000 000</t>
  </si>
  <si>
    <t xml:space="preserve">Бюджетные кредиты, предоставленные внутри страны в валюте Российской Федерации </t>
  </si>
  <si>
    <t>01 06 05 00 00 0000 500</t>
  </si>
  <si>
    <t xml:space="preserve">Предоставление бюджетных кредитов внутри страны в валюте Российской Федерации 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</si>
  <si>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</si>
  <si>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</si>
  <si>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01 06 05 00 00 0000 600</t>
  </si>
  <si>
    <t>Возврат бюджетных кредитов, предоставленных внутри страны в валюте Российской Федерации</t>
  </si>
  <si>
    <t>01 06 05 02 05 0000 640</t>
  </si>
  <si>
    <t>Возврат бюджетных кредитов, предоставленных другим бюджетам системы Российской Федерации из бюджетов муниципальных районов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</si>
  <si>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</si>
  <si>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</si>
  <si>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01 05 02 01 05 0000 510</t>
  </si>
  <si>
    <t>Увеличение прочих остатков денежных средств бюджетов муниципальных районов</t>
  </si>
  <si>
    <t>01 05 02 01 05 0000 610</t>
  </si>
  <si>
    <t>Уменьшение прочих остатков денежных средств бюджетов муниципальных районов</t>
  </si>
  <si>
    <t>тыс. рублей</t>
  </si>
  <si>
    <t>2022 год</t>
  </si>
  <si>
    <t xml:space="preserve">Собрания депутатов Ртищевского </t>
  </si>
  <si>
    <t xml:space="preserve"> муниципального района</t>
  </si>
  <si>
    <t>2023 год</t>
  </si>
  <si>
    <t xml:space="preserve">Источники внутреннего финансирования дефицита бюджета Ртищевского муниципального района на 2022 год и на плановый период 2023 и 2024 годов
 </t>
  </si>
  <si>
    <t>2024 год</t>
  </si>
  <si>
    <t>Приложение № 9 к решению</t>
  </si>
  <si>
    <t xml:space="preserve"> от                      2022 года № </t>
  </si>
  <si>
    <t xml:space="preserve"> от 15 декабря 2021 года № 86 – 480</t>
  </si>
  <si>
    <t>Приложение № 6 к решению</t>
  </si>
  <si>
    <t>(с изменениями от 29 ноября 2022 года № 106-569)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</si>
</sst>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wrapText="1"/>
    </xf>
    <xf numFmtId="0" fontId="3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E39"/>
  <sheetViews>
    <sheetView tabSelected="1" view="pageBreakPreview" topLeftCell="A7" zoomScaleSheetLayoutView="100" workbookViewId="0">
      <selection activeCell="A12" sqref="A12"/>
    </sheetView>
  </sheetViews>
  <sheetFormatPr defaultColWidth="9.140625" defaultRowHeight="18.75"/>
  <cols>
    <col min="1" max="1" width="30.42578125" style="4" customWidth="1"/>
    <col min="2" max="2" width="51.85546875" style="3" customWidth="1"/>
    <col min="3" max="3" width="15.85546875" style="16" customWidth="1"/>
    <col min="4" max="4" width="15.85546875" style="3" customWidth="1"/>
    <col min="5" max="5" width="17.5703125" style="3" customWidth="1"/>
    <col min="6" max="16384" width="9.140625" style="3"/>
  </cols>
  <sheetData>
    <row r="1" spans="1:5" hidden="1">
      <c r="A1" s="1"/>
      <c r="B1" s="2"/>
      <c r="C1" s="1" t="s">
        <v>56</v>
      </c>
    </row>
    <row r="2" spans="1:5" hidden="1">
      <c r="A2" s="1"/>
      <c r="B2" s="2"/>
      <c r="C2" s="1" t="s">
        <v>48</v>
      </c>
    </row>
    <row r="3" spans="1:5" hidden="1">
      <c r="A3" s="1"/>
      <c r="B3" s="2"/>
      <c r="C3" s="1" t="s">
        <v>49</v>
      </c>
    </row>
    <row r="4" spans="1:5" hidden="1">
      <c r="A4" s="1"/>
      <c r="B4" s="2"/>
      <c r="C4" s="1" t="s">
        <v>54</v>
      </c>
    </row>
    <row r="5" spans="1:5" hidden="1">
      <c r="A5" s="1"/>
      <c r="B5" s="2"/>
      <c r="C5" s="1"/>
    </row>
    <row r="6" spans="1:5" hidden="1">
      <c r="A6" s="1"/>
      <c r="B6" s="2"/>
      <c r="C6" s="1"/>
    </row>
    <row r="7" spans="1:5">
      <c r="A7" s="1"/>
      <c r="B7" s="2"/>
      <c r="C7" s="1" t="s">
        <v>53</v>
      </c>
    </row>
    <row r="8" spans="1:5">
      <c r="A8" s="1"/>
      <c r="B8" s="2"/>
      <c r="C8" s="1" t="s">
        <v>48</v>
      </c>
    </row>
    <row r="9" spans="1:5">
      <c r="A9" s="1"/>
      <c r="B9" s="2"/>
      <c r="C9" s="1" t="s">
        <v>49</v>
      </c>
    </row>
    <row r="10" spans="1:5">
      <c r="A10" s="1"/>
      <c r="B10" s="2"/>
      <c r="C10" s="1" t="s">
        <v>55</v>
      </c>
    </row>
    <row r="11" spans="1:5">
      <c r="A11" s="1"/>
      <c r="B11" s="2"/>
      <c r="C11" s="1"/>
    </row>
    <row r="12" spans="1:5">
      <c r="A12" s="1"/>
      <c r="B12" s="2"/>
      <c r="C12" s="1"/>
    </row>
    <row r="13" spans="1:5" ht="39.75" customHeight="1">
      <c r="A13" s="23" t="s">
        <v>51</v>
      </c>
      <c r="B13" s="23"/>
      <c r="C13" s="23"/>
      <c r="D13" s="23"/>
      <c r="E13" s="23"/>
    </row>
    <row r="14" spans="1:5" ht="39.75" customHeight="1">
      <c r="A14" s="24" t="s">
        <v>57</v>
      </c>
      <c r="B14" s="24"/>
      <c r="C14" s="24"/>
      <c r="D14" s="24"/>
      <c r="E14" s="24"/>
    </row>
    <row r="15" spans="1:5">
      <c r="C15" s="3"/>
      <c r="E15" s="5" t="s">
        <v>46</v>
      </c>
    </row>
    <row r="16" spans="1:5" ht="37.5">
      <c r="A16" s="6" t="s">
        <v>0</v>
      </c>
      <c r="B16" s="7" t="s">
        <v>1</v>
      </c>
      <c r="C16" s="7" t="s">
        <v>47</v>
      </c>
      <c r="D16" s="8" t="s">
        <v>50</v>
      </c>
      <c r="E16" s="8" t="s">
        <v>52</v>
      </c>
    </row>
    <row r="17" spans="1:5">
      <c r="A17" s="6">
        <v>1</v>
      </c>
      <c r="B17" s="7">
        <v>2</v>
      </c>
      <c r="C17" s="8">
        <v>3</v>
      </c>
      <c r="D17" s="8">
        <v>4</v>
      </c>
      <c r="E17" s="8">
        <v>5</v>
      </c>
    </row>
    <row r="18" spans="1:5" ht="37.5">
      <c r="A18" s="9" t="s">
        <v>2</v>
      </c>
      <c r="B18" s="9" t="s">
        <v>3</v>
      </c>
      <c r="C18" s="10">
        <f>C19+C24+C31+C37</f>
        <v>42280.900000000023</v>
      </c>
      <c r="D18" s="10">
        <f>D19+D24+D31+D37</f>
        <v>22000</v>
      </c>
      <c r="E18" s="10">
        <f>E19+E24+E31+E37</f>
        <v>23000</v>
      </c>
    </row>
    <row r="19" spans="1:5" ht="37.5">
      <c r="A19" s="11" t="s">
        <v>4</v>
      </c>
      <c r="B19" s="11" t="s">
        <v>5</v>
      </c>
      <c r="C19" s="10">
        <f>C20+C22</f>
        <v>13000</v>
      </c>
      <c r="D19" s="10">
        <f>D20+D22</f>
        <v>22000</v>
      </c>
      <c r="E19" s="10">
        <f>E20+E22</f>
        <v>23000</v>
      </c>
    </row>
    <row r="20" spans="1:5" ht="56.25">
      <c r="A20" s="11" t="s">
        <v>6</v>
      </c>
      <c r="B20" s="11" t="s">
        <v>7</v>
      </c>
      <c r="C20" s="10">
        <f>C21</f>
        <v>13000</v>
      </c>
      <c r="D20" s="10">
        <f>D21</f>
        <v>35000</v>
      </c>
      <c r="E20" s="10">
        <f>E21</f>
        <v>58000</v>
      </c>
    </row>
    <row r="21" spans="1:5" s="22" customFormat="1" ht="56.25">
      <c r="A21" s="18" t="s">
        <v>8</v>
      </c>
      <c r="B21" s="18" t="s">
        <v>9</v>
      </c>
      <c r="C21" s="19">
        <f>12000-12000+13000</f>
        <v>13000</v>
      </c>
      <c r="D21" s="19">
        <f>34000-12000+13000</f>
        <v>35000</v>
      </c>
      <c r="E21" s="19">
        <f>57000-12000+13000</f>
        <v>58000</v>
      </c>
    </row>
    <row r="22" spans="1:5" s="22" customFormat="1" ht="56.25">
      <c r="A22" s="18" t="s">
        <v>10</v>
      </c>
      <c r="B22" s="18" t="s">
        <v>11</v>
      </c>
      <c r="C22" s="19">
        <f>C23</f>
        <v>0</v>
      </c>
      <c r="D22" s="19">
        <f>D23</f>
        <v>-13000</v>
      </c>
      <c r="E22" s="19">
        <f>E23</f>
        <v>-35000</v>
      </c>
    </row>
    <row r="23" spans="1:5" s="22" customFormat="1" ht="75">
      <c r="A23" s="18" t="s">
        <v>12</v>
      </c>
      <c r="B23" s="18" t="s">
        <v>13</v>
      </c>
      <c r="C23" s="19">
        <f>0</f>
        <v>0</v>
      </c>
      <c r="D23" s="19">
        <f>-12000+12000-13000</f>
        <v>-13000</v>
      </c>
      <c r="E23" s="19">
        <f>-34000+12000-13000</f>
        <v>-35000</v>
      </c>
    </row>
    <row r="24" spans="1:5" ht="56.25" hidden="1">
      <c r="A24" s="11" t="s">
        <v>14</v>
      </c>
      <c r="B24" s="11" t="s">
        <v>15</v>
      </c>
      <c r="C24" s="12">
        <f>C26+C28</f>
        <v>0</v>
      </c>
      <c r="D24" s="12">
        <f>D26+D28</f>
        <v>0</v>
      </c>
      <c r="E24" s="12">
        <f>E26+E28</f>
        <v>0</v>
      </c>
    </row>
    <row r="25" spans="1:5" ht="75" hidden="1">
      <c r="A25" s="11" t="s">
        <v>16</v>
      </c>
      <c r="B25" s="11" t="s">
        <v>17</v>
      </c>
      <c r="C25" s="12">
        <f>C26+C28</f>
        <v>0</v>
      </c>
      <c r="D25" s="12">
        <f>D26+D28</f>
        <v>0</v>
      </c>
      <c r="E25" s="12">
        <f>E26+E28</f>
        <v>0</v>
      </c>
    </row>
    <row r="26" spans="1:5" ht="75" hidden="1">
      <c r="A26" s="13" t="s">
        <v>18</v>
      </c>
      <c r="B26" s="11" t="s">
        <v>19</v>
      </c>
      <c r="C26" s="12">
        <f>C27</f>
        <v>0</v>
      </c>
      <c r="D26" s="12">
        <f>D27</f>
        <v>0</v>
      </c>
      <c r="E26" s="12">
        <f>E27</f>
        <v>0</v>
      </c>
    </row>
    <row r="27" spans="1:5" ht="75" hidden="1">
      <c r="A27" s="13" t="s">
        <v>20</v>
      </c>
      <c r="B27" s="11" t="s">
        <v>21</v>
      </c>
      <c r="C27" s="12">
        <f>0</f>
        <v>0</v>
      </c>
      <c r="D27" s="12">
        <f>0</f>
        <v>0</v>
      </c>
      <c r="E27" s="12">
        <f>0</f>
        <v>0</v>
      </c>
    </row>
    <row r="28" spans="1:5" ht="93.75" hidden="1">
      <c r="A28" s="13" t="s">
        <v>22</v>
      </c>
      <c r="B28" s="11" t="s">
        <v>23</v>
      </c>
      <c r="C28" s="12">
        <f>C29+C30</f>
        <v>0</v>
      </c>
      <c r="D28" s="12">
        <f>D29+D30</f>
        <v>0</v>
      </c>
      <c r="E28" s="12">
        <f>E29+E30</f>
        <v>0</v>
      </c>
    </row>
    <row r="29" spans="1:5" ht="75" hidden="1">
      <c r="A29" s="13" t="s">
        <v>24</v>
      </c>
      <c r="B29" s="11" t="s">
        <v>25</v>
      </c>
      <c r="C29" s="12"/>
      <c r="D29" s="12">
        <f>0</f>
        <v>0</v>
      </c>
      <c r="E29" s="12">
        <v>0</v>
      </c>
    </row>
    <row r="30" spans="1:5" ht="56.25" hidden="1">
      <c r="A30" s="13" t="s">
        <v>26</v>
      </c>
      <c r="B30" s="11" t="s">
        <v>27</v>
      </c>
      <c r="C30" s="12">
        <f>0</f>
        <v>0</v>
      </c>
      <c r="D30" s="12">
        <f>0</f>
        <v>0</v>
      </c>
      <c r="E30" s="12">
        <f>0</f>
        <v>0</v>
      </c>
    </row>
    <row r="31" spans="1:5" s="14" customFormat="1" ht="37.5" hidden="1">
      <c r="A31" s="11" t="s">
        <v>28</v>
      </c>
      <c r="B31" s="11" t="s">
        <v>29</v>
      </c>
      <c r="C31" s="10">
        <f>C32</f>
        <v>0</v>
      </c>
      <c r="D31" s="10">
        <f>D32</f>
        <v>0</v>
      </c>
      <c r="E31" s="10">
        <f>E32</f>
        <v>0</v>
      </c>
    </row>
    <row r="32" spans="1:5" s="14" customFormat="1" ht="56.25" hidden="1">
      <c r="A32" s="11" t="s">
        <v>30</v>
      </c>
      <c r="B32" s="11" t="s">
        <v>31</v>
      </c>
      <c r="C32" s="10">
        <f>C33+C35</f>
        <v>0</v>
      </c>
      <c r="D32" s="10">
        <f>D33+D35</f>
        <v>0</v>
      </c>
      <c r="E32" s="10">
        <f>E33+E35</f>
        <v>0</v>
      </c>
    </row>
    <row r="33" spans="1:5" s="14" customFormat="1" ht="56.25" hidden="1">
      <c r="A33" s="11" t="s">
        <v>32</v>
      </c>
      <c r="B33" s="11" t="s">
        <v>33</v>
      </c>
      <c r="C33" s="10">
        <f>C34</f>
        <v>0</v>
      </c>
      <c r="D33" s="10">
        <f>D34</f>
        <v>0</v>
      </c>
      <c r="E33" s="10">
        <f>E34</f>
        <v>0</v>
      </c>
    </row>
    <row r="34" spans="1:5" ht="93.75" hidden="1">
      <c r="A34" s="13" t="s">
        <v>34</v>
      </c>
      <c r="B34" s="13" t="s">
        <v>35</v>
      </c>
      <c r="C34" s="15">
        <f>0</f>
        <v>0</v>
      </c>
      <c r="D34" s="15">
        <f>0</f>
        <v>0</v>
      </c>
      <c r="E34" s="15">
        <f>0</f>
        <v>0</v>
      </c>
    </row>
    <row r="35" spans="1:5" ht="56.25" hidden="1">
      <c r="A35" s="11" t="s">
        <v>36</v>
      </c>
      <c r="B35" s="11" t="s">
        <v>37</v>
      </c>
      <c r="C35" s="15">
        <f>C36</f>
        <v>0</v>
      </c>
      <c r="D35" s="15">
        <f>D36</f>
        <v>0</v>
      </c>
      <c r="E35" s="15">
        <f>E36</f>
        <v>0</v>
      </c>
    </row>
    <row r="36" spans="1:5" ht="93.75" hidden="1">
      <c r="A36" s="13" t="s">
        <v>38</v>
      </c>
      <c r="B36" s="13" t="s">
        <v>39</v>
      </c>
      <c r="C36" s="15">
        <f>0</f>
        <v>0</v>
      </c>
      <c r="D36" s="15">
        <f>0</f>
        <v>0</v>
      </c>
      <c r="E36" s="15">
        <f>0</f>
        <v>0</v>
      </c>
    </row>
    <row r="37" spans="1:5" ht="37.5">
      <c r="A37" s="20" t="s">
        <v>40</v>
      </c>
      <c r="B37" s="21" t="s">
        <v>41</v>
      </c>
      <c r="C37" s="17">
        <f>C38+C39</f>
        <v>29280.900000000023</v>
      </c>
      <c r="D37" s="17">
        <f>D38+D39</f>
        <v>0</v>
      </c>
      <c r="E37" s="17">
        <f>E38+E39</f>
        <v>0</v>
      </c>
    </row>
    <row r="38" spans="1:5" ht="56.25">
      <c r="A38" s="20" t="s">
        <v>42</v>
      </c>
      <c r="B38" s="21" t="s">
        <v>43</v>
      </c>
      <c r="C38" s="17">
        <f>-(218217.5+126254.8+40581.4+455166.2+4347.2+(57213.8+26054.1+0))-12000-1084.8-3138-3.2-443.6-5970.9-1762.9-1500-722.4-1348.2-459.1-392.4-28.1-21.1-21.1-7-7-7-4805.8+3293.9-56+12000-2.6+2.6-175-1865-16639.35-500-62.4-62.4-20.9-83.3-20.9-3518.2-1240.6-1412+1076.5-1255-300-1576.1-5517.9-233.7-3000-1100-115.9+200-2185.1-287.2+2069+12.2+943.8-10134.6+176.7-13000-2.6</f>
        <v>-1006149.6499999999</v>
      </c>
      <c r="D38" s="17">
        <f>-(227049+83617.9+0+455997.2+2517.2+(0+61824.5+26054.1+0))-34000-214.3-11-87.4-5.3-28.1-21.1-21.1-7.4-7-7-7-22.1+1076.5+356.8-13000+12000</f>
        <v>-891065.4</v>
      </c>
      <c r="E38" s="17">
        <f>-(236330.2+97134.3+0+456836.4+1847.2+(0+62516.1+25034+0))-57000+436.3-51.8-5.2-28.1-21.1-21.1-7.4-7-7-7-6.1+56.4+356.8+12000-13000</f>
        <v>-937010.49999999977</v>
      </c>
    </row>
    <row r="39" spans="1:5" ht="56.25">
      <c r="A39" s="20" t="s">
        <v>44</v>
      </c>
      <c r="B39" s="21" t="s">
        <v>45</v>
      </c>
      <c r="C39" s="17">
        <f>(218217.5+126254.8+40581.4+455166.2+4347.2+(57213.8+26054.1+0)+12000)+1084.8+3138+3.2+443.6+5970.9+1762.9+1500+722.4+(2.5+29+1573.2)+(600+193+700+1687.2)+(1348.2+459.1+392.4+28.1+21.1+21.1+7+7+7+4805.8)+(67+10000)+0.1-3293.9+56+175+1865+(16639.35+500+62.4+62.4+20.9+83.3+20.9+3518.2+1240.6)+(411.8+1000.2)-1076.5+1255+300+(1576.1+5517.9+233.7)+(3000+1100+115.9-200)+2185.1+287.2-2069-12.2-943.8+10134.6-176.7+2428.9+13000+2.6</f>
        <v>1035430.5499999999</v>
      </c>
      <c r="D39" s="17">
        <f>(((227049+83617.9+0+455997.2+2517.2+(0+61824.5+26054.1+0))+22000)+12000)+(214.3+11+87.4+5.3)+(28.1+21.1+21.1+7.4+7+7+7)+22.1-1076.5-356.8+13000-12000</f>
        <v>891065.39999999991</v>
      </c>
      <c r="E39" s="17">
        <f>((236330.2+97134.3+0+456836.4+1847.2+(0+62516.1+25034+0))+23000)+34000-436.3+51.8+5.2+(28.1+21.1+21.1+7.4+7+7+7)+6.1-56.4-356.8-12000+13000</f>
        <v>937010.49999999977</v>
      </c>
    </row>
  </sheetData>
  <mergeCells count="2">
    <mergeCell ref="A13:E13"/>
    <mergeCell ref="A14:E14"/>
  </mergeCells>
  <pageMargins left="0.9055118110236221" right="0.39370078740157483" top="0.78740157480314965" bottom="0.39370078740157483" header="0.31496062992125984" footer="0.31496062992125984"/>
  <pageSetup paperSize="9" scale="67" fitToHeight="1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Прил9 Источ ВФДБ РМР 22-24</vt:lpstr>
      <vt:lpstr>'Прил9 Источ ВФДБ РМР 22-24'!Область_печати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2022-11-30T11:02:08Z</dcterms:modified>
</cp:coreProperties>
</file>